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J7" i="1" l="1"/>
  <c r="J6" i="1"/>
  <c r="I7" i="1"/>
  <c r="I8" i="1"/>
  <c r="I9" i="1"/>
  <c r="I10" i="1"/>
  <c r="I11" i="1"/>
  <c r="I12" i="1"/>
  <c r="I13" i="1"/>
  <c r="I14" i="1"/>
  <c r="I6" i="1"/>
  <c r="G6" i="1"/>
  <c r="H6" i="1" s="1"/>
  <c r="F7" i="1"/>
  <c r="F8" i="1"/>
  <c r="F9" i="1"/>
  <c r="F10" i="1"/>
  <c r="F11" i="1"/>
  <c r="F12" i="1"/>
  <c r="F13" i="1"/>
  <c r="F14" i="1"/>
  <c r="F6" i="1"/>
  <c r="K6" i="1" l="1"/>
  <c r="G7" i="1"/>
  <c r="J8" i="1"/>
  <c r="E7" i="1"/>
  <c r="E8" i="1"/>
  <c r="E9" i="1"/>
  <c r="E10" i="1"/>
  <c r="E11" i="1"/>
  <c r="E12" i="1"/>
  <c r="E13" i="1"/>
  <c r="E14" i="1"/>
  <c r="E6" i="1"/>
  <c r="H7" i="1" l="1"/>
  <c r="K7" i="1" s="1"/>
  <c r="G8" i="1"/>
  <c r="J9" i="1"/>
  <c r="G9" i="1" l="1"/>
  <c r="H8" i="1"/>
  <c r="K8" i="1" s="1"/>
  <c r="J10" i="1"/>
  <c r="J11" i="1" l="1"/>
  <c r="G10" i="1"/>
  <c r="H9" i="1"/>
  <c r="K9" i="1" s="1"/>
  <c r="G11" i="1" l="1"/>
  <c r="H10" i="1"/>
  <c r="K10" i="1" s="1"/>
  <c r="J12" i="1"/>
  <c r="J13" i="1" l="1"/>
  <c r="G12" i="1"/>
  <c r="H11" i="1"/>
  <c r="K11" i="1" s="1"/>
  <c r="G13" i="1" l="1"/>
  <c r="H12" i="1"/>
  <c r="K12" i="1" s="1"/>
  <c r="J14" i="1"/>
  <c r="G14" i="1" l="1"/>
  <c r="H14" i="1" s="1"/>
  <c r="K14" i="1" s="1"/>
  <c r="H13" i="1"/>
  <c r="K13" i="1" s="1"/>
</calcChain>
</file>

<file path=xl/sharedStrings.xml><?xml version="1.0" encoding="utf-8"?>
<sst xmlns="http://schemas.openxmlformats.org/spreadsheetml/2006/main" count="22" uniqueCount="22">
  <si>
    <t>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</si>
  <si>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</si>
  <si>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</si>
  <si>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</si>
  <si>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</si>
  <si>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</si>
  <si>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</si>
  <si>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</si>
  <si>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</si>
  <si>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</si>
  <si>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</si>
  <si>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</si>
  <si>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</si>
  <si>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At (Demanda)</t>
  </si>
  <si>
    <t>Ft (Pronóstico)</t>
  </si>
  <si>
    <t>MAD</t>
  </si>
  <si>
    <t>Suma Error Abs.</t>
  </si>
  <si>
    <t>Error Abs.</t>
  </si>
  <si>
    <t>Suma Error Nor.</t>
  </si>
  <si>
    <t>Error Nor.</t>
  </si>
  <si>
    <t>TS</t>
  </si>
  <si>
    <t>http://www.gestiondeoperaciones.net/proyeccion-de-demanda/calculo-del-mad-y-la-senal-de-rastreo-para-un-pronostico-de-demanda/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</si>
</sst>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1" applyAlignment="1">
      <alignment horizontal="center"/>
    </xf>
    <xf numFmtId="0" fontId="1" fillId="0" borderId="0" xfId="0" applyFont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Hoja1!$D$2</c:f>
              <c:strCache>
                <c:ptCount val="1"/>
                <c:pt idx="0">
                  <c:v>At (Demanda)</c:v>
                </c:pt>
              </c:strCache>
            </c:strRef>
          </c:tx>
          <c:val>
            <c:numRef>
              <c:f>Hoja1!$D$3:$D$14</c:f>
              <c:numCache>
                <c:formatCode>General</c:formatCode>
                <c:ptCount val="12"/>
                <c:pt idx="0">
                  <c:v>200</c:v>
                </c:pt>
                <c:pt idx="1">
                  <c:v>230</c:v>
                </c:pt>
                <c:pt idx="2">
                  <c:v>260</c:v>
                </c:pt>
                <c:pt idx="3">
                  <c:v>180</c:v>
                </c:pt>
                <c:pt idx="4">
                  <c:v>270</c:v>
                </c:pt>
                <c:pt idx="5">
                  <c:v>240</c:v>
                </c:pt>
                <c:pt idx="6">
                  <c:v>250</c:v>
                </c:pt>
                <c:pt idx="7">
                  <c:v>300</c:v>
                </c:pt>
                <c:pt idx="8">
                  <c:v>320</c:v>
                </c:pt>
                <c:pt idx="9">
                  <c:v>350</c:v>
                </c:pt>
                <c:pt idx="10">
                  <c:v>240</c:v>
                </c:pt>
                <c:pt idx="11">
                  <c:v>210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Hoja1!$E$2</c:f>
              <c:strCache>
                <c:ptCount val="1"/>
                <c:pt idx="0">
                  <c:v>Ft (Pronóstico)</c:v>
                </c:pt>
              </c:strCache>
            </c:strRef>
          </c:tx>
          <c:val>
            <c:numRef>
              <c:f>Hoja1!$E$3:$E$14</c:f>
              <c:numCache>
                <c:formatCode>General</c:formatCode>
                <c:ptCount val="12"/>
                <c:pt idx="3">
                  <c:v>230</c:v>
                </c:pt>
                <c:pt idx="4">
                  <c:v>223</c:v>
                </c:pt>
                <c:pt idx="5">
                  <c:v>237</c:v>
                </c:pt>
                <c:pt idx="6">
                  <c:v>230</c:v>
                </c:pt>
                <c:pt idx="7">
                  <c:v>253</c:v>
                </c:pt>
                <c:pt idx="8">
                  <c:v>263</c:v>
                </c:pt>
                <c:pt idx="9">
                  <c:v>290</c:v>
                </c:pt>
                <c:pt idx="10">
                  <c:v>323</c:v>
                </c:pt>
                <c:pt idx="11">
                  <c:v>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32672"/>
        <c:axId val="173534208"/>
      </c:lineChart>
      <c:catAx>
        <c:axId val="173532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73534208"/>
        <c:crosses val="autoZero"/>
        <c:auto val="1"/>
        <c:lblAlgn val="ctr"/>
        <c:lblOffset val="100"/>
        <c:noMultiLvlLbl val="0"/>
      </c:catAx>
      <c:valAx>
        <c:axId val="173534208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alpha val="1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735326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14</xdr:row>
      <xdr:rowOff>80962</xdr:rowOff>
    </xdr:from>
    <xdr:to>
      <xdr:col>7</xdr:col>
      <xdr:colOff>180975</xdr:colOff>
      <xdr:row>28</xdr:row>
      <xdr:rowOff>166687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estiondeoperaciones.net/proyeccion-de-demanda/calculo-del-mad-y-la-senal-de-rastreo-para-un-pronostico-de-deman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abSelected="1" zoomScale="80" zoomScaleNormal="80" workbookViewId="0">
      <selection activeCell="B1" sqref="B1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11.42578125" style="1"/>
    <col min="4" max="13" width="15.7109375" style="1" customWidth="1"/>
    <col min="14" max="16384" width="11.42578125" style="1"/>
  </cols>
  <sheetData>
    <row r="1" spans="2:11" ht="15.75" thickBot="1" x14ac:dyDescent="0.3"/>
    <row r="2" spans="2:11" ht="15.75" thickBot="1" x14ac:dyDescent="0.3">
      <c r="C2" s="2" t="s">
        <v>0</v>
      </c>
      <c r="D2" s="11" t="s">
        <v>13</v>
      </c>
      <c r="E2" s="6" t="s">
        <v>14</v>
      </c>
      <c r="F2" s="11" t="s">
        <v>17</v>
      </c>
      <c r="G2" s="6" t="s">
        <v>16</v>
      </c>
      <c r="H2" s="11" t="s">
        <v>15</v>
      </c>
      <c r="I2" s="6" t="s">
        <v>19</v>
      </c>
      <c r="J2" s="11" t="s">
        <v>18</v>
      </c>
      <c r="K2" s="6" t="s">
        <v>20</v>
      </c>
    </row>
    <row r="3" spans="2:11" x14ac:dyDescent="0.25">
      <c r="C3" s="3" t="s">
        <v>1</v>
      </c>
      <c r="D3" s="12">
        <v>200</v>
      </c>
      <c r="E3" s="7"/>
      <c r="F3" s="12"/>
      <c r="G3" s="12"/>
      <c r="H3" s="12"/>
      <c r="I3" s="12"/>
      <c r="J3" s="12"/>
      <c r="K3" s="12"/>
    </row>
    <row r="4" spans="2:11" x14ac:dyDescent="0.25">
      <c r="C4" s="4" t="s">
        <v>2</v>
      </c>
      <c r="D4" s="13">
        <v>230</v>
      </c>
      <c r="E4" s="8"/>
      <c r="F4" s="13"/>
      <c r="G4" s="13"/>
      <c r="H4" s="13"/>
      <c r="I4" s="13"/>
      <c r="J4" s="13"/>
      <c r="K4" s="13"/>
    </row>
    <row r="5" spans="2:11" x14ac:dyDescent="0.25">
      <c r="C5" s="4" t="s">
        <v>3</v>
      </c>
      <c r="D5" s="13">
        <v>260</v>
      </c>
      <c r="E5" s="8"/>
      <c r="F5" s="13"/>
      <c r="G5" s="13"/>
      <c r="H5" s="13"/>
      <c r="I5" s="13"/>
      <c r="J5" s="13"/>
      <c r="K5" s="13"/>
    </row>
    <row r="6" spans="2:11" x14ac:dyDescent="0.25">
      <c r="B6" s="1">
        <v>1</v>
      </c>
      <c r="C6" s="4" t="s">
        <v>4</v>
      </c>
      <c r="D6" s="13">
        <v>180</v>
      </c>
      <c r="E6" s="9">
        <f>ROUND(AVERAGE(D3:D5),0)</f>
        <v>230</v>
      </c>
      <c r="F6" s="13">
        <f>ABS(D6-E6)</f>
        <v>50</v>
      </c>
      <c r="G6" s="13">
        <f>F6</f>
        <v>50</v>
      </c>
      <c r="H6" s="17">
        <f>ROUND(G6/B6,2)</f>
        <v>50</v>
      </c>
      <c r="I6" s="13">
        <f>D6-E6</f>
        <v>-50</v>
      </c>
      <c r="J6" s="13">
        <f>I6</f>
        <v>-50</v>
      </c>
      <c r="K6" s="17">
        <f>ROUND(J6/H6,2)</f>
        <v>-1</v>
      </c>
    </row>
    <row r="7" spans="2:11" x14ac:dyDescent="0.25">
      <c r="B7" s="1">
        <v>2</v>
      </c>
      <c r="C7" s="4" t="s">
        <v>5</v>
      </c>
      <c r="D7" s="13">
        <v>270</v>
      </c>
      <c r="E7" s="8">
        <f t="shared" ref="E7:E14" si="0">ROUND(AVERAGE(D4:D6),0)</f>
        <v>223</v>
      </c>
      <c r="F7" s="13">
        <f t="shared" ref="F7:F14" si="1">ABS(D7-E7)</f>
        <v>47</v>
      </c>
      <c r="G7" s="13">
        <f>G6+F7</f>
        <v>97</v>
      </c>
      <c r="H7" s="17">
        <f t="shared" ref="H7:H14" si="2">ROUND(G7/B7,2)</f>
        <v>48.5</v>
      </c>
      <c r="I7" s="13">
        <f t="shared" ref="I7:I14" si="3">D7-E7</f>
        <v>47</v>
      </c>
      <c r="J7" s="13">
        <f>J6+I7</f>
        <v>-3</v>
      </c>
      <c r="K7" s="17">
        <f t="shared" ref="K7:K14" si="4">ROUND(J7/H7,2)</f>
        <v>-0.06</v>
      </c>
    </row>
    <row r="8" spans="2:11" x14ac:dyDescent="0.25">
      <c r="B8" s="1">
        <v>3</v>
      </c>
      <c r="C8" s="4" t="s">
        <v>6</v>
      </c>
      <c r="D8" s="13">
        <v>240</v>
      </c>
      <c r="E8" s="8">
        <f t="shared" si="0"/>
        <v>237</v>
      </c>
      <c r="F8" s="13">
        <f t="shared" si="1"/>
        <v>3</v>
      </c>
      <c r="G8" s="13">
        <f t="shared" ref="G8:G14" si="5">G7+F8</f>
        <v>100</v>
      </c>
      <c r="H8" s="17">
        <f t="shared" si="2"/>
        <v>33.33</v>
      </c>
      <c r="I8" s="13">
        <f t="shared" si="3"/>
        <v>3</v>
      </c>
      <c r="J8" s="13">
        <f t="shared" ref="J8:J14" si="6">J7+I8</f>
        <v>0</v>
      </c>
      <c r="K8" s="17">
        <f t="shared" si="4"/>
        <v>0</v>
      </c>
    </row>
    <row r="9" spans="2:11" x14ac:dyDescent="0.25">
      <c r="B9" s="1">
        <v>4</v>
      </c>
      <c r="C9" s="4" t="s">
        <v>7</v>
      </c>
      <c r="D9" s="13">
        <v>250</v>
      </c>
      <c r="E9" s="8">
        <f t="shared" si="0"/>
        <v>230</v>
      </c>
      <c r="F9" s="13">
        <f t="shared" si="1"/>
        <v>20</v>
      </c>
      <c r="G9" s="13">
        <f t="shared" si="5"/>
        <v>120</v>
      </c>
      <c r="H9" s="17">
        <f t="shared" si="2"/>
        <v>30</v>
      </c>
      <c r="I9" s="13">
        <f t="shared" si="3"/>
        <v>20</v>
      </c>
      <c r="J9" s="13">
        <f t="shared" si="6"/>
        <v>20</v>
      </c>
      <c r="K9" s="17">
        <f t="shared" si="4"/>
        <v>0.67</v>
      </c>
    </row>
    <row r="10" spans="2:11" x14ac:dyDescent="0.25">
      <c r="B10" s="1">
        <v>5</v>
      </c>
      <c r="C10" s="4" t="s">
        <v>8</v>
      </c>
      <c r="D10" s="13">
        <v>300</v>
      </c>
      <c r="E10" s="8">
        <f t="shared" si="0"/>
        <v>253</v>
      </c>
      <c r="F10" s="13">
        <f t="shared" si="1"/>
        <v>47</v>
      </c>
      <c r="G10" s="13">
        <f t="shared" si="5"/>
        <v>167</v>
      </c>
      <c r="H10" s="17">
        <f t="shared" si="2"/>
        <v>33.4</v>
      </c>
      <c r="I10" s="13">
        <f t="shared" si="3"/>
        <v>47</v>
      </c>
      <c r="J10" s="13">
        <f t="shared" si="6"/>
        <v>67</v>
      </c>
      <c r="K10" s="17">
        <f t="shared" si="4"/>
        <v>2.0099999999999998</v>
      </c>
    </row>
    <row r="11" spans="2:11" x14ac:dyDescent="0.25">
      <c r="B11" s="1">
        <v>6</v>
      </c>
      <c r="C11" s="4" t="s">
        <v>9</v>
      </c>
      <c r="D11" s="13">
        <v>320</v>
      </c>
      <c r="E11" s="8">
        <f t="shared" si="0"/>
        <v>263</v>
      </c>
      <c r="F11" s="13">
        <f t="shared" si="1"/>
        <v>57</v>
      </c>
      <c r="G11" s="13">
        <f t="shared" si="5"/>
        <v>224</v>
      </c>
      <c r="H11" s="17">
        <f t="shared" si="2"/>
        <v>37.33</v>
      </c>
      <c r="I11" s="13">
        <f t="shared" si="3"/>
        <v>57</v>
      </c>
      <c r="J11" s="13">
        <f t="shared" si="6"/>
        <v>124</v>
      </c>
      <c r="K11" s="17">
        <f t="shared" si="4"/>
        <v>3.32</v>
      </c>
    </row>
    <row r="12" spans="2:11" x14ac:dyDescent="0.25">
      <c r="B12" s="1">
        <v>7</v>
      </c>
      <c r="C12" s="4" t="s">
        <v>10</v>
      </c>
      <c r="D12" s="13">
        <v>350</v>
      </c>
      <c r="E12" s="8">
        <f t="shared" si="0"/>
        <v>290</v>
      </c>
      <c r="F12" s="13">
        <f t="shared" si="1"/>
        <v>60</v>
      </c>
      <c r="G12" s="13">
        <f t="shared" si="5"/>
        <v>284</v>
      </c>
      <c r="H12" s="17">
        <f t="shared" si="2"/>
        <v>40.57</v>
      </c>
      <c r="I12" s="13">
        <f t="shared" si="3"/>
        <v>60</v>
      </c>
      <c r="J12" s="13">
        <f t="shared" si="6"/>
        <v>184</v>
      </c>
      <c r="K12" s="19">
        <f t="shared" si="4"/>
        <v>4.54</v>
      </c>
    </row>
    <row r="13" spans="2:11" x14ac:dyDescent="0.25">
      <c r="B13" s="1">
        <v>8</v>
      </c>
      <c r="C13" s="4" t="s">
        <v>11</v>
      </c>
      <c r="D13" s="13">
        <v>240</v>
      </c>
      <c r="E13" s="8">
        <f t="shared" si="0"/>
        <v>323</v>
      </c>
      <c r="F13" s="13">
        <f t="shared" si="1"/>
        <v>83</v>
      </c>
      <c r="G13" s="13">
        <f t="shared" si="5"/>
        <v>367</v>
      </c>
      <c r="H13" s="17">
        <f t="shared" si="2"/>
        <v>45.88</v>
      </c>
      <c r="I13" s="13">
        <f t="shared" si="3"/>
        <v>-83</v>
      </c>
      <c r="J13" s="13">
        <f t="shared" si="6"/>
        <v>101</v>
      </c>
      <c r="K13" s="17">
        <f t="shared" si="4"/>
        <v>2.2000000000000002</v>
      </c>
    </row>
    <row r="14" spans="2:11" ht="15.75" thickBot="1" x14ac:dyDescent="0.3">
      <c r="B14" s="1">
        <v>9</v>
      </c>
      <c r="C14" s="5" t="s">
        <v>12</v>
      </c>
      <c r="D14" s="14">
        <v>210</v>
      </c>
      <c r="E14" s="10">
        <f t="shared" si="0"/>
        <v>303</v>
      </c>
      <c r="F14" s="14">
        <f t="shared" si="1"/>
        <v>93</v>
      </c>
      <c r="G14" s="14">
        <f t="shared" si="5"/>
        <v>460</v>
      </c>
      <c r="H14" s="18">
        <f t="shared" si="2"/>
        <v>51.11</v>
      </c>
      <c r="I14" s="14">
        <f t="shared" si="3"/>
        <v>-93</v>
      </c>
      <c r="J14" s="14">
        <f t="shared" si="6"/>
        <v>8</v>
      </c>
      <c r="K14" s="18">
        <f t="shared" si="4"/>
        <v>0.16</v>
      </c>
    </row>
    <row r="18" spans="2:13" x14ac:dyDescent="0.25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31" spans="2:13" x14ac:dyDescent="0.25">
      <c r="B31" s="15" t="s">
        <v>21</v>
      </c>
      <c r="C31" s="16"/>
      <c r="D31" s="16"/>
      <c r="E31" s="16"/>
      <c r="F31" s="16"/>
      <c r="G31" s="16"/>
      <c r="H31" s="16"/>
      <c r="I31" s="16"/>
      <c r="J31" s="16"/>
      <c r="K31" s="16"/>
    </row>
  </sheetData>
  <mergeCells count="2">
    <mergeCell ref="C18:M18"/>
    <mergeCell ref="B31:K31"/>
  </mergeCells>
  <hyperlinks>
    <hyperlink ref="B31" r:id="rId1"/>
  </hyperlinks>
  <pageMargins left="0.7" right="0.7" top="0.75" bottom="0.75" header="0.3" footer="0.3"/>
  <ignoredErrors>
    <ignoredError sqref="E6:E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www.gestiondeoperaciones.net</dc:creator>
  <dcterms:created xsi:type="dcterms:W3CDTF">2014-03-28T19:53:32Z</dcterms:created>
  <dcterms:modified xsi:type="dcterms:W3CDTF">2015-01-07T20:29:47Z</dcterms:modified>
</cp:coreProperties>
</file>