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8475" activeTab="1"/>
  </bookViews>
  <sheets>
    <sheet name="WB! Status" sheetId="15" r:id="rId1"/>
    <sheet name="PMP Solver" sheetId="4" r:id="rId2"/>
    <sheet name="PMP What'sBest!" sheetId="12" r:id="rId3"/>
  </sheets>
  <externalReferences>
    <externalReference r:id="rId4"/>
  </externalReferences>
  <definedNames>
    <definedName name="solver_adj" localSheetId="1" hidden="1">'PMP Solver'!$D$4:$O$5,'PMP Solver'!$D$7:$O$9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'PMP Solver'!$D$4:$O$4</definedName>
    <definedName name="solver_lhs2" localSheetId="1" hidden="1">'PMP Solver'!$D$7:$O$7</definedName>
    <definedName name="solver_lhs3" localSheetId="1" hidden="1">'PMP Solver'!$G$12:$G$23</definedName>
    <definedName name="solver_lhs4" localSheetId="1" hidden="1">'PMP Solver'!$L$12:$L$23</definedName>
    <definedName name="solver_lhs5" localSheetId="1" hidden="1">'PMP Solver'!$Q$12:$Q$23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'PMP Solver'!$C$15</definedName>
    <definedName name="solver_pre" localSheetId="1" hidden="1">0.000001</definedName>
    <definedName name="solver_rbv" localSheetId="1" hidden="1">1</definedName>
    <definedName name="solver_rel1" localSheetId="1" hidden="1">4</definedName>
    <definedName name="solver_rel2" localSheetId="1" hidden="1">4</definedName>
    <definedName name="solver_rel3" localSheetId="1" hidden="1">2</definedName>
    <definedName name="solver_rel4" localSheetId="1" hidden="1">2</definedName>
    <definedName name="solver_rel5" localSheetId="1" hidden="1">1</definedName>
    <definedName name="solver_rhs1" localSheetId="1" hidden="1">entero</definedName>
    <definedName name="solver_rhs2" localSheetId="1" hidden="1">entero</definedName>
    <definedName name="solver_rhs3" localSheetId="1" hidden="1">'PMP Solver'!$H$12:$H$23</definedName>
    <definedName name="solver_rhs4" localSheetId="1" hidden="1">'PMP Solver'!$M$12:$M$23</definedName>
    <definedName name="solver_rhs5" localSheetId="1" hidden="1">'PMP Solver'!$R$12:$R$23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WBINTProduccion">'PMP What''sBest!'!$D$4:$O$4</definedName>
    <definedName name="WBINTTrabajadores">'PMP What''sBest!'!$D$7:$O$7</definedName>
    <definedName name="WBITOL">0.00001</definedName>
    <definedName name="WBMIN">'PMP What''sBest!'!$C$15</definedName>
  </definedNames>
  <calcPr calcId="145621"/>
</workbook>
</file>

<file path=xl/calcChain.xml><?xml version="1.0" encoding="utf-8"?>
<calcChain xmlns="http://schemas.openxmlformats.org/spreadsheetml/2006/main">
  <c r="G23" i="12" l="1"/>
  <c r="G22" i="12"/>
  <c r="G21" i="12"/>
  <c r="G20" i="12"/>
  <c r="G19" i="12"/>
  <c r="G18" i="12"/>
  <c r="G17" i="12"/>
  <c r="G16" i="12"/>
  <c r="G15" i="12"/>
  <c r="G14" i="12"/>
  <c r="G13" i="12"/>
  <c r="G12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R14" i="12"/>
  <c r="R23" i="12"/>
  <c r="Q23" i="12"/>
  <c r="R22" i="12"/>
  <c r="Q22" i="12"/>
  <c r="R21" i="12"/>
  <c r="Q21" i="12"/>
  <c r="R20" i="12"/>
  <c r="Q20" i="12"/>
  <c r="R19" i="12"/>
  <c r="Q19" i="12"/>
  <c r="R18" i="12"/>
  <c r="Q18" i="12"/>
  <c r="R17" i="12"/>
  <c r="Q17" i="12"/>
  <c r="R16" i="12"/>
  <c r="Q16" i="12"/>
  <c r="R15" i="12"/>
  <c r="Q15" i="12"/>
  <c r="Q14" i="12"/>
  <c r="R13" i="12"/>
  <c r="Q13" i="12"/>
  <c r="R12" i="12"/>
  <c r="Q12" i="12"/>
  <c r="R23" i="4"/>
  <c r="R22" i="4"/>
  <c r="R21" i="4"/>
  <c r="R20" i="4"/>
  <c r="R19" i="4"/>
  <c r="R18" i="4"/>
  <c r="R17" i="4"/>
  <c r="R16" i="4"/>
  <c r="R15" i="4"/>
  <c r="R14" i="4"/>
  <c r="R13" i="4"/>
  <c r="R12" i="4"/>
  <c r="Q23" i="4"/>
  <c r="Q22" i="4"/>
  <c r="Q21" i="4"/>
  <c r="Q20" i="4"/>
  <c r="Q19" i="4"/>
  <c r="Q18" i="4"/>
  <c r="Q17" i="4"/>
  <c r="Q16" i="4"/>
  <c r="Q15" i="4"/>
  <c r="Q14" i="4"/>
  <c r="Q13" i="4"/>
  <c r="Q12" i="4"/>
  <c r="M23" i="4"/>
  <c r="M22" i="4"/>
  <c r="M21" i="4"/>
  <c r="M20" i="4"/>
  <c r="M19" i="4"/>
  <c r="M18" i="4"/>
  <c r="M17" i="4"/>
  <c r="M16" i="4"/>
  <c r="M15" i="4"/>
  <c r="M14" i="4"/>
  <c r="M13" i="4"/>
  <c r="M12" i="4"/>
  <c r="L23" i="4"/>
  <c r="L22" i="4"/>
  <c r="L21" i="4"/>
  <c r="L20" i="4"/>
  <c r="L19" i="4"/>
  <c r="L18" i="4"/>
  <c r="L17" i="4"/>
  <c r="L16" i="4"/>
  <c r="L15" i="4"/>
  <c r="L14" i="4"/>
  <c r="L13" i="4"/>
  <c r="L12" i="4"/>
  <c r="G23" i="4"/>
  <c r="G22" i="4"/>
  <c r="G21" i="4"/>
  <c r="G20" i="4"/>
  <c r="G19" i="4"/>
  <c r="G18" i="4"/>
  <c r="G17" i="4"/>
  <c r="G16" i="4"/>
  <c r="G15" i="4"/>
  <c r="G14" i="4"/>
  <c r="G13" i="4"/>
  <c r="G12" i="4"/>
  <c r="C14" i="4"/>
  <c r="C13" i="4"/>
  <c r="C12" i="4"/>
  <c r="C11" i="4"/>
  <c r="C14" i="12"/>
  <c r="C13" i="12"/>
  <c r="C12" i="12"/>
  <c r="C11" i="12"/>
  <c r="S23" i="12"/>
  <c r="S19" i="12"/>
  <c r="S15" i="12"/>
  <c r="S22" i="12"/>
  <c r="S18" i="12"/>
  <c r="S14" i="12"/>
  <c r="S21" i="12"/>
  <c r="S17" i="12"/>
  <c r="S13" i="12"/>
  <c r="S20" i="12"/>
  <c r="S16" i="12"/>
  <c r="S12" i="12"/>
  <c r="N23" i="12"/>
  <c r="N19" i="12"/>
  <c r="N22" i="12"/>
  <c r="N21" i="12"/>
  <c r="N20" i="12"/>
  <c r="N16" i="12"/>
  <c r="N12" i="12"/>
  <c r="N15" i="12"/>
  <c r="N18" i="12"/>
  <c r="N14" i="12"/>
  <c r="N17" i="12"/>
  <c r="N13" i="12"/>
  <c r="I23" i="12"/>
  <c r="I19" i="12"/>
  <c r="I15" i="12"/>
  <c r="I18" i="12"/>
  <c r="I17" i="12"/>
  <c r="I20" i="12"/>
  <c r="I16" i="12"/>
  <c r="I12" i="12"/>
  <c r="I22" i="12"/>
  <c r="I14" i="12"/>
  <c r="I21" i="12"/>
  <c r="I13" i="12"/>
  <c r="C15" i="12" l="1"/>
  <c r="C15" i="4"/>
</calcChain>
</file>

<file path=xl/sharedStrings.xml><?xml version="1.0" encoding="utf-8"?>
<sst xmlns="http://schemas.openxmlformats.org/spreadsheetml/2006/main" count="239" uniqueCount="62">
  <si>
    <t>Feb</t>
  </si>
  <si>
    <t>Mar</t>
  </si>
  <si>
    <t>May</t>
  </si>
  <si>
    <t>Jun</t>
  </si>
  <si>
    <t>Jul</t>
  </si>
  <si>
    <t>Sep</t>
  </si>
  <si>
    <t>Oct</t>
  </si>
  <si>
    <t>Nov</t>
  </si>
  <si>
    <t>N° de Trabajadores</t>
  </si>
  <si>
    <t>N° de Trab. Contratados</t>
  </si>
  <si>
    <t>N° de Trab. Despedidos</t>
  </si>
  <si>
    <t>COSTO TOTAL</t>
  </si>
  <si>
    <t>Costo de Contratar</t>
  </si>
  <si>
    <t>Costo de Despedir</t>
  </si>
  <si>
    <t>Costo de Inventario</t>
  </si>
  <si>
    <t>Costo Mano de Obra</t>
  </si>
  <si>
    <t>Dic</t>
  </si>
  <si>
    <t>Ene</t>
  </si>
  <si>
    <t>Abr</t>
  </si>
  <si>
    <t>Ago</t>
  </si>
  <si>
    <t>L.DER</t>
  </si>
  <si>
    <t>L.IZQ</t>
  </si>
  <si>
    <t>M.OBRA</t>
  </si>
  <si>
    <t>DEM.</t>
  </si>
  <si>
    <t>MAX. PRO</t>
  </si>
  <si>
    <t>UNIDADES / TRAB /MES</t>
  </si>
  <si>
    <t>Demanda (Dt)</t>
  </si>
  <si>
    <t>Producción (Xt)</t>
  </si>
  <si>
    <t>Inventario (It)</t>
  </si>
  <si>
    <t xml:space="preserve"> What'sBest!® 11.1.0.8 (Nov 20, 2012) - Library 7.0.1.518 - 64-bit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</si>
  <si>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</si>
  <si>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</si>
  <si>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</si>
  <si>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    Adjustables                     60               300</t>
  </si>
  <si>
    <t xml:space="preserve">         Free                           0</t>
  </si>
  <si>
    <t xml:space="preserve">       Formulas                        65</t>
  </si>
  <si>
    <t xml:space="preserve">     Strings                            0</t>
  </si>
  <si>
    <t xml:space="preserve">     Constraints                       36               150</t>
  </si>
  <si>
    <t xml:space="preserve">   Nonlinears                           0                30</t>
  </si>
  <si>
    <t xml:space="preserve">   Coefficients                       319</t>
  </si>
  <si>
    <t xml:space="preserve">   Minimum coefficient value:        1  on PMP What'sBest!!C11</t>
  </si>
  <si>
    <t xml:space="preserve">   Minimum coefficient in formula:   PMP What'sBest!!C11</t>
  </si>
  <si>
    <t xml:space="preserve">   Maximum coefficient value:        12100  on &lt;RHS&gt;</t>
  </si>
  <si>
    <t xml:space="preserve">   Maximum coefficient in formula:   PMP What'sBest!!I18</t>
  </si>
  <si>
    <t xml:space="preserve"> SOLUTION STATUS:        GLOBALLY OPTIMAL</t>
  </si>
  <si>
    <t xml:space="preserve"> DIRECTION:              Minimize</t>
  </si>
  <si>
    <t xml:space="preserve"> INFEASIBILITY:          0</t>
  </si>
  <si>
    <t xml:space="preserve"> SOLUTION TIME:          0 Hours  0 Minutes  0 Seconds</t>
  </si>
  <si>
    <t xml:space="preserve"> End of Report</t>
  </si>
  <si>
    <t xml:space="preserve"> DATE GENERATED:</t>
  </si>
  <si>
    <t xml:space="preserve">         Continuous                    36</t>
  </si>
  <si>
    <t xml:space="preserve">         Integers/Binaries           24/0                30</t>
  </si>
  <si>
    <t xml:space="preserve"> MODEL TYPE:             Mixed Integer / Linear (Mixed Integer Linear Program)</t>
  </si>
  <si>
    <t xml:space="preserve"> OBJECTIVE VALUE:        1468400</t>
  </si>
  <si>
    <t xml:space="preserve"> SOLVER TYPE:            Branch-and-Bound</t>
  </si>
  <si>
    <t xml:space="preserve"> BEST OBJECTIVE BOUND:   1468400</t>
  </si>
  <si>
    <t xml:space="preserve"> ACTIVE:                 0</t>
  </si>
  <si>
    <t xml:space="preserve">   Total Cells                        288</t>
  </si>
  <si>
    <t xml:space="preserve">     Numerics                         252</t>
  </si>
  <si>
    <t xml:space="preserve">       Constants                      127</t>
  </si>
  <si>
    <t xml:space="preserve"> TRIES:                  8066</t>
  </si>
  <si>
    <t xml:space="preserve"> STEPS:         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</si>
</sst>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hh:mm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ourier"/>
      <family val="3"/>
    </font>
    <font>
      <sz val="9"/>
      <color indexed="10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>
      <protection locked="0"/>
    </xf>
    <xf numFmtId="0" fontId="2" fillId="5" borderId="0" applyNumberFormat="0" applyBorder="0" applyAlignment="0">
      <protection locked="0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6" borderId="0" xfId="1" applyNumberFormat="1" applyFont="1" applyFill="1" applyAlignment="1" applyProtection="1">
      <alignment horizontal="center"/>
      <protection locked="0"/>
    </xf>
    <xf numFmtId="3" fontId="1" fillId="5" borderId="0" xfId="2" applyNumberFormat="1" applyFont="1" applyAlignment="1">
      <alignment horizontal="center"/>
      <protection locked="0"/>
    </xf>
  </cellXfs>
  <cellStyles count="3">
    <cellStyle name="Adjustable" xfId="1"/>
    <cellStyle name="Bes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workbookViewId="0"/>
  </sheetViews>
  <sheetFormatPr baseColWidth="10" defaultRowHeight="15" x14ac:dyDescent="0.25"/>
  <cols>
    <col min="1" max="3" width="25.7109375" customWidth="1"/>
  </cols>
  <sheetData>
    <row r="1" spans="1:3" x14ac:dyDescent="0.25">
      <c r="A1" s="8" t="s">
        <v>29</v>
      </c>
      <c r="B1" s="8"/>
      <c r="C1" s="8"/>
    </row>
    <row r="2" spans="1:3" x14ac:dyDescent="0.25">
      <c r="A2" s="8"/>
      <c r="B2" s="8"/>
      <c r="C2" s="8"/>
    </row>
    <row r="3" spans="1:3" x14ac:dyDescent="0.25">
      <c r="A3" s="8" t="s">
        <v>49</v>
      </c>
      <c r="B3" s="9">
        <v>41481.885370370372</v>
      </c>
      <c r="C3" s="10">
        <v>41481.885370370372</v>
      </c>
    </row>
    <row r="4" spans="1:3" x14ac:dyDescent="0.25">
      <c r="A4" s="8"/>
      <c r="B4" s="8"/>
      <c r="C4" s="8"/>
    </row>
    <row r="5" spans="1:3" x14ac:dyDescent="0.25">
      <c r="A5" s="8"/>
      <c r="B5" s="8"/>
      <c r="C5" s="8"/>
    </row>
    <row r="6" spans="1:3" x14ac:dyDescent="0.25">
      <c r="A6" s="8" t="s">
        <v>30</v>
      </c>
      <c r="B6" s="8"/>
      <c r="C6" s="8"/>
    </row>
    <row r="7" spans="1:3" x14ac:dyDescent="0.25">
      <c r="A7" s="8"/>
      <c r="B7" s="8"/>
      <c r="C7" s="8"/>
    </row>
    <row r="8" spans="1:3" x14ac:dyDescent="0.25">
      <c r="A8" s="8" t="s">
        <v>31</v>
      </c>
      <c r="B8" s="8"/>
      <c r="C8" s="8"/>
    </row>
    <row r="9" spans="1:3" x14ac:dyDescent="0.25">
      <c r="A9" s="8" t="s">
        <v>32</v>
      </c>
      <c r="B9" s="8"/>
      <c r="C9" s="8"/>
    </row>
    <row r="10" spans="1:3" x14ac:dyDescent="0.25">
      <c r="A10" s="8" t="s">
        <v>57</v>
      </c>
      <c r="B10" s="8"/>
      <c r="C10" s="8"/>
    </row>
    <row r="11" spans="1:3" x14ac:dyDescent="0.25">
      <c r="A11" s="8" t="s">
        <v>58</v>
      </c>
      <c r="B11" s="8"/>
      <c r="C11" s="8"/>
    </row>
    <row r="12" spans="1:3" x14ac:dyDescent="0.25">
      <c r="A12" s="8" t="s">
        <v>33</v>
      </c>
      <c r="B12" s="8"/>
      <c r="C12" s="8"/>
    </row>
    <row r="13" spans="1:3" x14ac:dyDescent="0.25">
      <c r="A13" s="8" t="s">
        <v>50</v>
      </c>
      <c r="B13" s="8"/>
      <c r="C13" s="8"/>
    </row>
    <row r="14" spans="1:3" x14ac:dyDescent="0.25">
      <c r="A14" s="8" t="s">
        <v>34</v>
      </c>
      <c r="B14" s="8"/>
      <c r="C14" s="8"/>
    </row>
    <row r="15" spans="1:3" x14ac:dyDescent="0.25">
      <c r="A15" s="8" t="s">
        <v>51</v>
      </c>
      <c r="B15" s="8"/>
      <c r="C15" s="8"/>
    </row>
    <row r="16" spans="1:3" x14ac:dyDescent="0.25">
      <c r="A16" s="8" t="s">
        <v>59</v>
      </c>
      <c r="B16" s="8"/>
      <c r="C16" s="8"/>
    </row>
    <row r="17" spans="1:3" x14ac:dyDescent="0.25">
      <c r="A17" s="8" t="s">
        <v>35</v>
      </c>
      <c r="B17" s="8"/>
      <c r="C17" s="8"/>
    </row>
    <row r="18" spans="1:3" x14ac:dyDescent="0.25">
      <c r="A18" s="8" t="s">
        <v>36</v>
      </c>
      <c r="B18" s="8"/>
      <c r="C18" s="8"/>
    </row>
    <row r="19" spans="1:3" x14ac:dyDescent="0.25">
      <c r="A19" s="8" t="s">
        <v>37</v>
      </c>
      <c r="B19" s="8"/>
      <c r="C19" s="8"/>
    </row>
    <row r="20" spans="1:3" x14ac:dyDescent="0.25">
      <c r="A20" s="8" t="s">
        <v>38</v>
      </c>
      <c r="B20" s="8"/>
      <c r="C20" s="8"/>
    </row>
    <row r="21" spans="1:3" x14ac:dyDescent="0.25">
      <c r="A21" s="8" t="s">
        <v>39</v>
      </c>
      <c r="B21" s="8"/>
      <c r="C21" s="8"/>
    </row>
    <row r="22" spans="1:3" x14ac:dyDescent="0.25">
      <c r="A22" s="8"/>
      <c r="B22" s="8"/>
      <c r="C22" s="8"/>
    </row>
    <row r="23" spans="1:3" x14ac:dyDescent="0.25">
      <c r="A23" s="8" t="s">
        <v>40</v>
      </c>
      <c r="B23" s="8"/>
      <c r="C23" s="8"/>
    </row>
    <row r="24" spans="1:3" x14ac:dyDescent="0.25">
      <c r="A24" s="8" t="s">
        <v>41</v>
      </c>
      <c r="B24" s="8"/>
      <c r="C24" s="8"/>
    </row>
    <row r="25" spans="1:3" x14ac:dyDescent="0.25">
      <c r="A25" s="8" t="s">
        <v>42</v>
      </c>
      <c r="B25" s="8"/>
      <c r="C25" s="8"/>
    </row>
    <row r="26" spans="1:3" x14ac:dyDescent="0.25">
      <c r="A26" s="8" t="s">
        <v>43</v>
      </c>
      <c r="B26" s="8"/>
      <c r="C26" s="8"/>
    </row>
    <row r="27" spans="1:3" x14ac:dyDescent="0.25">
      <c r="A27" s="8"/>
      <c r="B27" s="8"/>
      <c r="C27" s="8"/>
    </row>
    <row r="28" spans="1:3" x14ac:dyDescent="0.25">
      <c r="A28" s="8" t="s">
        <v>52</v>
      </c>
      <c r="B28" s="8"/>
      <c r="C28" s="8"/>
    </row>
    <row r="29" spans="1:3" x14ac:dyDescent="0.25">
      <c r="A29" s="8"/>
      <c r="B29" s="8"/>
      <c r="C29" s="8"/>
    </row>
    <row r="30" spans="1:3" x14ac:dyDescent="0.25">
      <c r="A30" s="11" t="s">
        <v>44</v>
      </c>
      <c r="B30" s="8"/>
      <c r="C30" s="8"/>
    </row>
    <row r="31" spans="1:3" x14ac:dyDescent="0.25">
      <c r="A31" s="8"/>
      <c r="B31" s="8"/>
      <c r="C31" s="8"/>
    </row>
    <row r="32" spans="1:3" x14ac:dyDescent="0.25">
      <c r="A32" s="8" t="s">
        <v>53</v>
      </c>
      <c r="B32" s="8"/>
      <c r="C32" s="8"/>
    </row>
    <row r="33" spans="1:3" x14ac:dyDescent="0.25">
      <c r="A33" s="8"/>
      <c r="B33" s="8"/>
      <c r="C33" s="8"/>
    </row>
    <row r="34" spans="1:3" x14ac:dyDescent="0.25">
      <c r="A34" s="8" t="s">
        <v>45</v>
      </c>
      <c r="B34" s="8"/>
      <c r="C34" s="8"/>
    </row>
    <row r="35" spans="1:3" x14ac:dyDescent="0.25">
      <c r="A35" s="8"/>
      <c r="B35" s="8"/>
      <c r="C35" s="8"/>
    </row>
    <row r="36" spans="1:3" x14ac:dyDescent="0.25">
      <c r="A36" s="8" t="s">
        <v>54</v>
      </c>
      <c r="B36" s="8"/>
      <c r="C36" s="8"/>
    </row>
    <row r="37" spans="1:3" x14ac:dyDescent="0.25">
      <c r="A37" s="8"/>
      <c r="B37" s="8"/>
      <c r="C37" s="8"/>
    </row>
    <row r="38" spans="1:3" x14ac:dyDescent="0.25">
      <c r="A38" s="8" t="s">
        <v>60</v>
      </c>
      <c r="B38" s="8"/>
      <c r="C38" s="8"/>
    </row>
    <row r="39" spans="1:3" x14ac:dyDescent="0.25">
      <c r="A39" s="8"/>
      <c r="B39" s="8"/>
      <c r="C39" s="8"/>
    </row>
    <row r="40" spans="1:3" x14ac:dyDescent="0.25">
      <c r="A40" s="8" t="s">
        <v>46</v>
      </c>
      <c r="B40" s="8"/>
      <c r="C40" s="8"/>
    </row>
    <row r="41" spans="1:3" x14ac:dyDescent="0.25">
      <c r="A41" s="8"/>
      <c r="B41" s="8"/>
      <c r="C41" s="8"/>
    </row>
    <row r="42" spans="1:3" x14ac:dyDescent="0.25">
      <c r="A42" s="8" t="s">
        <v>55</v>
      </c>
      <c r="B42" s="8"/>
      <c r="C42" s="8"/>
    </row>
    <row r="43" spans="1:3" x14ac:dyDescent="0.25">
      <c r="A43" s="8"/>
      <c r="B43" s="8"/>
      <c r="C43" s="8"/>
    </row>
    <row r="44" spans="1:3" x14ac:dyDescent="0.25">
      <c r="A44" s="8" t="s">
        <v>61</v>
      </c>
      <c r="B44" s="8"/>
      <c r="C44" s="8"/>
    </row>
    <row r="45" spans="1:3" x14ac:dyDescent="0.25">
      <c r="A45" s="8"/>
      <c r="B45" s="8"/>
      <c r="C45" s="8"/>
    </row>
    <row r="46" spans="1:3" x14ac:dyDescent="0.25">
      <c r="A46" s="8" t="s">
        <v>56</v>
      </c>
      <c r="B46" s="8"/>
      <c r="C46" s="8"/>
    </row>
    <row r="47" spans="1:3" x14ac:dyDescent="0.25">
      <c r="A47" s="8"/>
      <c r="B47" s="8"/>
      <c r="C47" s="8"/>
    </row>
    <row r="48" spans="1:3" x14ac:dyDescent="0.25">
      <c r="A48" s="8" t="s">
        <v>47</v>
      </c>
      <c r="B48" s="8"/>
      <c r="C48" s="8"/>
    </row>
    <row r="49" spans="1:3" x14ac:dyDescent="0.25">
      <c r="A49" s="8"/>
      <c r="B49" s="8"/>
      <c r="C49" s="8"/>
    </row>
    <row r="50" spans="1:3" x14ac:dyDescent="0.25">
      <c r="A50" s="8" t="s">
        <v>48</v>
      </c>
      <c r="B50" s="8"/>
      <c r="C5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3"/>
  <sheetViews>
    <sheetView tabSelected="1" zoomScale="90" zoomScaleNormal="90" workbookViewId="0">
      <selection activeCell="B23" sqref="B23"/>
    </sheetView>
  </sheetViews>
  <sheetFormatPr baseColWidth="10" defaultRowHeight="15" x14ac:dyDescent="0.25"/>
  <cols>
    <col min="1" max="1" width="5.7109375" style="1" customWidth="1"/>
    <col min="2" max="2" width="24.7109375" style="1" customWidth="1"/>
    <col min="3" max="15" width="9.7109375" style="1" customWidth="1"/>
    <col min="16" max="17" width="8.7109375" style="1" customWidth="1"/>
    <col min="18" max="16384" width="11.42578125" style="1"/>
  </cols>
  <sheetData>
    <row r="2" spans="1:18" x14ac:dyDescent="0.25">
      <c r="C2" s="2" t="s">
        <v>16</v>
      </c>
      <c r="D2" s="2" t="s">
        <v>17</v>
      </c>
      <c r="E2" s="2" t="s">
        <v>0</v>
      </c>
      <c r="F2" s="2" t="s">
        <v>1</v>
      </c>
      <c r="G2" s="2" t="s">
        <v>18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5</v>
      </c>
      <c r="M2" s="2" t="s">
        <v>6</v>
      </c>
      <c r="N2" s="2" t="s">
        <v>7</v>
      </c>
      <c r="O2" s="2" t="s">
        <v>16</v>
      </c>
    </row>
    <row r="3" spans="1:18" x14ac:dyDescent="0.25">
      <c r="B3" s="1" t="s">
        <v>26</v>
      </c>
      <c r="D3" s="3">
        <v>4000</v>
      </c>
      <c r="E3" s="3">
        <v>4500</v>
      </c>
      <c r="F3" s="3">
        <v>6500</v>
      </c>
      <c r="G3" s="3">
        <v>8000</v>
      </c>
      <c r="H3" s="3">
        <v>7600</v>
      </c>
      <c r="I3" s="3">
        <v>10600</v>
      </c>
      <c r="J3" s="3">
        <v>12100</v>
      </c>
      <c r="K3" s="3">
        <v>11700</v>
      </c>
      <c r="L3" s="3">
        <v>9800</v>
      </c>
      <c r="M3" s="3">
        <v>7800</v>
      </c>
      <c r="N3" s="3">
        <v>6300</v>
      </c>
      <c r="O3" s="3">
        <v>4900</v>
      </c>
    </row>
    <row r="4" spans="1:18" x14ac:dyDescent="0.25">
      <c r="B4" s="1" t="s">
        <v>27</v>
      </c>
      <c r="D4" s="6">
        <v>3500</v>
      </c>
      <c r="E4" s="6">
        <v>5000</v>
      </c>
      <c r="F4" s="6">
        <v>6000</v>
      </c>
      <c r="G4" s="6">
        <v>8000</v>
      </c>
      <c r="H4" s="6">
        <v>8000</v>
      </c>
      <c r="I4" s="6">
        <v>11300</v>
      </c>
      <c r="J4" s="6">
        <v>11350</v>
      </c>
      <c r="K4" s="6">
        <v>11350</v>
      </c>
      <c r="L4" s="6">
        <v>9800</v>
      </c>
      <c r="M4" s="6">
        <v>7800</v>
      </c>
      <c r="N4" s="6">
        <v>6300</v>
      </c>
      <c r="O4" s="6">
        <v>4900</v>
      </c>
    </row>
    <row r="5" spans="1:18" x14ac:dyDescent="0.25">
      <c r="B5" s="1" t="s">
        <v>28</v>
      </c>
      <c r="C5" s="1">
        <v>500</v>
      </c>
      <c r="D5" s="6">
        <v>0</v>
      </c>
      <c r="E5" s="6">
        <v>499.99999999999972</v>
      </c>
      <c r="F5" s="6">
        <v>4.5309168035683129E-5</v>
      </c>
      <c r="G5" s="6">
        <v>1.1380251484627019E-7</v>
      </c>
      <c r="H5" s="6">
        <v>400.00000011190912</v>
      </c>
      <c r="I5" s="6">
        <v>1100.0000000574616</v>
      </c>
      <c r="J5" s="6">
        <v>350.00000000057605</v>
      </c>
      <c r="K5" s="6">
        <v>2.5625176190959643E-8</v>
      </c>
      <c r="L5" s="6">
        <v>0</v>
      </c>
      <c r="M5" s="6">
        <v>0</v>
      </c>
      <c r="N5" s="6">
        <v>0</v>
      </c>
      <c r="O5" s="6">
        <v>0</v>
      </c>
    </row>
    <row r="7" spans="1:18" x14ac:dyDescent="0.25">
      <c r="B7" s="1" t="s">
        <v>8</v>
      </c>
      <c r="C7" s="1">
        <v>100</v>
      </c>
      <c r="D7" s="5">
        <v>100</v>
      </c>
      <c r="E7" s="5">
        <v>100</v>
      </c>
      <c r="F7" s="5">
        <v>120</v>
      </c>
      <c r="G7" s="5">
        <v>160</v>
      </c>
      <c r="H7" s="5">
        <v>160</v>
      </c>
      <c r="I7" s="5">
        <v>226</v>
      </c>
      <c r="J7" s="5">
        <v>227</v>
      </c>
      <c r="K7" s="5">
        <v>227</v>
      </c>
      <c r="L7" s="5">
        <v>196</v>
      </c>
      <c r="M7" s="5">
        <v>156</v>
      </c>
      <c r="N7" s="5">
        <v>156</v>
      </c>
      <c r="O7" s="5">
        <v>156</v>
      </c>
    </row>
    <row r="8" spans="1:18" x14ac:dyDescent="0.25">
      <c r="B8" s="1" t="s">
        <v>9</v>
      </c>
      <c r="D8" s="5">
        <v>0</v>
      </c>
      <c r="E8" s="5">
        <v>0</v>
      </c>
      <c r="F8" s="5">
        <v>20.000000000037847</v>
      </c>
      <c r="G8" s="5">
        <v>39.999999999924192</v>
      </c>
      <c r="H8" s="5">
        <v>0</v>
      </c>
      <c r="I8" s="5">
        <v>66.000000999658297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8" x14ac:dyDescent="0.25">
      <c r="B9" s="1" t="s">
        <v>10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31.000000000512468</v>
      </c>
      <c r="M9" s="5">
        <v>40.000000999487497</v>
      </c>
      <c r="N9" s="5">
        <v>0</v>
      </c>
      <c r="O9" s="5">
        <v>0</v>
      </c>
    </row>
    <row r="11" spans="1:18" x14ac:dyDescent="0.25">
      <c r="A11" s="1">
        <v>1000</v>
      </c>
      <c r="B11" s="1" t="s">
        <v>12</v>
      </c>
      <c r="C11" s="4">
        <f>SUM(D8:O8)*A11</f>
        <v>127000.00099962034</v>
      </c>
      <c r="G11" s="1" t="s">
        <v>21</v>
      </c>
      <c r="H11" s="1" t="s">
        <v>20</v>
      </c>
      <c r="L11" s="1" t="s">
        <v>21</v>
      </c>
      <c r="M11" s="1" t="s">
        <v>20</v>
      </c>
      <c r="Q11" s="1" t="s">
        <v>21</v>
      </c>
      <c r="R11" s="1" t="s">
        <v>20</v>
      </c>
    </row>
    <row r="12" spans="1:18" x14ac:dyDescent="0.25">
      <c r="A12" s="1">
        <v>1800</v>
      </c>
      <c r="B12" s="1" t="s">
        <v>13</v>
      </c>
      <c r="C12" s="4">
        <f>SUM(D9:O9)*A12</f>
        <v>127800.00179999994</v>
      </c>
      <c r="E12" s="1" t="s">
        <v>23</v>
      </c>
      <c r="F12" s="1" t="s">
        <v>17</v>
      </c>
      <c r="G12" s="3">
        <f>D4+C5-D5</f>
        <v>4000</v>
      </c>
      <c r="H12" s="3">
        <v>4000</v>
      </c>
      <c r="J12" s="1" t="s">
        <v>22</v>
      </c>
      <c r="K12" s="1" t="s">
        <v>17</v>
      </c>
      <c r="L12" s="3">
        <f>D7</f>
        <v>100</v>
      </c>
      <c r="M12" s="3">
        <f>C7+D8-D9</f>
        <v>100</v>
      </c>
      <c r="O12" s="1" t="s">
        <v>24</v>
      </c>
      <c r="P12" s="1" t="s">
        <v>17</v>
      </c>
      <c r="Q12" s="3">
        <f>D4</f>
        <v>3500</v>
      </c>
      <c r="R12" s="3">
        <f>C17*D7</f>
        <v>5000</v>
      </c>
    </row>
    <row r="13" spans="1:18" x14ac:dyDescent="0.25">
      <c r="A13" s="1">
        <v>10</v>
      </c>
      <c r="B13" s="1" t="s">
        <v>14</v>
      </c>
      <c r="C13" s="4">
        <f>SUM(D5:O5)*A13</f>
        <v>23500.000456185422</v>
      </c>
      <c r="E13" s="1" t="s">
        <v>23</v>
      </c>
      <c r="F13" s="1" t="s">
        <v>0</v>
      </c>
      <c r="G13" s="3">
        <f>E4+D5-E5</f>
        <v>4500</v>
      </c>
      <c r="H13" s="3">
        <v>4500</v>
      </c>
      <c r="J13" s="1" t="s">
        <v>22</v>
      </c>
      <c r="K13" s="1" t="s">
        <v>0</v>
      </c>
      <c r="L13" s="3">
        <f>E7</f>
        <v>100</v>
      </c>
      <c r="M13" s="3">
        <f>D7+E8-E9</f>
        <v>100</v>
      </c>
      <c r="O13" s="1" t="s">
        <v>24</v>
      </c>
      <c r="P13" s="1" t="s">
        <v>0</v>
      </c>
      <c r="Q13" s="3">
        <f>E4</f>
        <v>5000</v>
      </c>
      <c r="R13" s="3">
        <f>C17*E7</f>
        <v>5000</v>
      </c>
    </row>
    <row r="14" spans="1:18" x14ac:dyDescent="0.25">
      <c r="A14" s="1">
        <v>600</v>
      </c>
      <c r="B14" s="1" t="s">
        <v>15</v>
      </c>
      <c r="C14" s="4">
        <f>SUM(D7:O7)*A14</f>
        <v>1190400</v>
      </c>
      <c r="E14" s="1" t="s">
        <v>23</v>
      </c>
      <c r="F14" s="1" t="s">
        <v>1</v>
      </c>
      <c r="G14" s="3">
        <f>F4+E5-F5</f>
        <v>6499.9999546908321</v>
      </c>
      <c r="H14" s="3">
        <v>6500</v>
      </c>
      <c r="J14" s="1" t="s">
        <v>22</v>
      </c>
      <c r="K14" s="1" t="s">
        <v>1</v>
      </c>
      <c r="L14" s="3">
        <f>F7</f>
        <v>120</v>
      </c>
      <c r="M14" s="3">
        <f>E7+F8-F9</f>
        <v>120.00000000003784</v>
      </c>
      <c r="O14" s="1" t="s">
        <v>24</v>
      </c>
      <c r="P14" s="1" t="s">
        <v>1</v>
      </c>
      <c r="Q14" s="3">
        <f>F4</f>
        <v>6000</v>
      </c>
      <c r="R14" s="3">
        <f>C17*F7</f>
        <v>6000</v>
      </c>
    </row>
    <row r="15" spans="1:18" x14ac:dyDescent="0.25">
      <c r="B15" s="2" t="s">
        <v>11</v>
      </c>
      <c r="C15" s="7">
        <f>SUM(C11:C14)</f>
        <v>1468700.0032558057</v>
      </c>
      <c r="E15" s="1" t="s">
        <v>23</v>
      </c>
      <c r="F15" s="1" t="s">
        <v>18</v>
      </c>
      <c r="G15" s="3">
        <f>G4+F5-G5</f>
        <v>8000.0000451953656</v>
      </c>
      <c r="H15" s="3">
        <v>8000</v>
      </c>
      <c r="J15" s="1" t="s">
        <v>22</v>
      </c>
      <c r="K15" s="1" t="s">
        <v>18</v>
      </c>
      <c r="L15" s="3">
        <f>G7</f>
        <v>160</v>
      </c>
      <c r="M15" s="3">
        <f>F7+G8-G9</f>
        <v>159.9999999999242</v>
      </c>
      <c r="O15" s="1" t="s">
        <v>24</v>
      </c>
      <c r="P15" s="1" t="s">
        <v>18</v>
      </c>
      <c r="Q15" s="3">
        <f>G4</f>
        <v>8000</v>
      </c>
      <c r="R15" s="3">
        <f>C17*G7</f>
        <v>8000</v>
      </c>
    </row>
    <row r="16" spans="1:18" x14ac:dyDescent="0.25">
      <c r="E16" s="1" t="s">
        <v>23</v>
      </c>
      <c r="F16" s="1" t="s">
        <v>2</v>
      </c>
      <c r="G16" s="3">
        <f>H4+G5-H5</f>
        <v>7600.0000000018936</v>
      </c>
      <c r="H16" s="3">
        <v>7600</v>
      </c>
      <c r="J16" s="1" t="s">
        <v>22</v>
      </c>
      <c r="K16" s="1" t="s">
        <v>2</v>
      </c>
      <c r="L16" s="3">
        <f>H7</f>
        <v>160</v>
      </c>
      <c r="M16" s="3">
        <f>G7+H8-H9</f>
        <v>160</v>
      </c>
      <c r="O16" s="1" t="s">
        <v>24</v>
      </c>
      <c r="P16" s="1" t="s">
        <v>2</v>
      </c>
      <c r="Q16" s="3">
        <f>H4</f>
        <v>8000</v>
      </c>
      <c r="R16" s="3">
        <f>C17*H7</f>
        <v>8000</v>
      </c>
    </row>
    <row r="17" spans="2:18" x14ac:dyDescent="0.25">
      <c r="B17" s="1" t="s">
        <v>25</v>
      </c>
      <c r="C17" s="2">
        <v>50</v>
      </c>
      <c r="E17" s="1" t="s">
        <v>23</v>
      </c>
      <c r="F17" s="1" t="s">
        <v>3</v>
      </c>
      <c r="G17" s="3">
        <f>I4+H5-I5</f>
        <v>10600.000000054448</v>
      </c>
      <c r="H17" s="3">
        <v>10600</v>
      </c>
      <c r="J17" s="1" t="s">
        <v>22</v>
      </c>
      <c r="K17" s="1" t="s">
        <v>3</v>
      </c>
      <c r="L17" s="3">
        <f>I7</f>
        <v>226</v>
      </c>
      <c r="M17" s="3">
        <f>H7+I8-I9</f>
        <v>226.00000099965831</v>
      </c>
      <c r="O17" s="1" t="s">
        <v>24</v>
      </c>
      <c r="P17" s="1" t="s">
        <v>3</v>
      </c>
      <c r="Q17" s="3">
        <f>I4</f>
        <v>11300</v>
      </c>
      <c r="R17" s="3">
        <f>C17*I7</f>
        <v>11300</v>
      </c>
    </row>
    <row r="18" spans="2:18" x14ac:dyDescent="0.25">
      <c r="E18" s="1" t="s">
        <v>23</v>
      </c>
      <c r="F18" s="1" t="s">
        <v>4</v>
      </c>
      <c r="G18" s="3">
        <f>J4+I5-J5</f>
        <v>12100.000000056885</v>
      </c>
      <c r="H18" s="3">
        <v>12100</v>
      </c>
      <c r="J18" s="1" t="s">
        <v>22</v>
      </c>
      <c r="K18" s="1" t="s">
        <v>4</v>
      </c>
      <c r="L18" s="3">
        <f>J7</f>
        <v>227</v>
      </c>
      <c r="M18" s="3">
        <f>I7+J8-J9</f>
        <v>227</v>
      </c>
      <c r="O18" s="1" t="s">
        <v>24</v>
      </c>
      <c r="P18" s="1" t="s">
        <v>4</v>
      </c>
      <c r="Q18" s="3">
        <f>J4</f>
        <v>11350</v>
      </c>
      <c r="R18" s="3">
        <f>C17*J7</f>
        <v>11350</v>
      </c>
    </row>
    <row r="19" spans="2:18" x14ac:dyDescent="0.25">
      <c r="E19" s="1" t="s">
        <v>23</v>
      </c>
      <c r="F19" s="1" t="s">
        <v>19</v>
      </c>
      <c r="G19" s="3">
        <f>K4+J5-K5</f>
        <v>11699.999999974951</v>
      </c>
      <c r="H19" s="3">
        <v>11700</v>
      </c>
      <c r="J19" s="1" t="s">
        <v>22</v>
      </c>
      <c r="K19" s="1" t="s">
        <v>19</v>
      </c>
      <c r="L19" s="3">
        <f>K7</f>
        <v>227</v>
      </c>
      <c r="M19" s="3">
        <f>J7+K8-K9</f>
        <v>227</v>
      </c>
      <c r="O19" s="1" t="s">
        <v>24</v>
      </c>
      <c r="P19" s="1" t="s">
        <v>19</v>
      </c>
      <c r="Q19" s="3">
        <f>K4</f>
        <v>11350</v>
      </c>
      <c r="R19" s="3">
        <f>C17*K7</f>
        <v>11350</v>
      </c>
    </row>
    <row r="20" spans="2:18" x14ac:dyDescent="0.25">
      <c r="E20" s="1" t="s">
        <v>23</v>
      </c>
      <c r="F20" s="1" t="s">
        <v>5</v>
      </c>
      <c r="G20" s="3">
        <f>L4+K5-L5</f>
        <v>9800.0000000256259</v>
      </c>
      <c r="H20" s="3">
        <v>9800</v>
      </c>
      <c r="J20" s="1" t="s">
        <v>22</v>
      </c>
      <c r="K20" s="1" t="s">
        <v>5</v>
      </c>
      <c r="L20" s="3">
        <f>L7</f>
        <v>196</v>
      </c>
      <c r="M20" s="3">
        <f>K7+L8-L9</f>
        <v>195.99999999948753</v>
      </c>
      <c r="O20" s="1" t="s">
        <v>24</v>
      </c>
      <c r="P20" s="1" t="s">
        <v>5</v>
      </c>
      <c r="Q20" s="3">
        <f>L4</f>
        <v>9800</v>
      </c>
      <c r="R20" s="3">
        <f>C17*L7</f>
        <v>9800</v>
      </c>
    </row>
    <row r="21" spans="2:18" x14ac:dyDescent="0.25">
      <c r="E21" s="1" t="s">
        <v>23</v>
      </c>
      <c r="F21" s="1" t="s">
        <v>6</v>
      </c>
      <c r="G21" s="3">
        <f>M4+L5-M5</f>
        <v>7800</v>
      </c>
      <c r="H21" s="3">
        <v>7800</v>
      </c>
      <c r="J21" s="1" t="s">
        <v>22</v>
      </c>
      <c r="K21" s="1" t="s">
        <v>6</v>
      </c>
      <c r="L21" s="3">
        <f>M7</f>
        <v>156</v>
      </c>
      <c r="M21" s="3">
        <f>L7+M8-M9</f>
        <v>155.9999990005125</v>
      </c>
      <c r="O21" s="1" t="s">
        <v>24</v>
      </c>
      <c r="P21" s="1" t="s">
        <v>6</v>
      </c>
      <c r="Q21" s="3">
        <f>M4</f>
        <v>7800</v>
      </c>
      <c r="R21" s="3">
        <f>C17*M7</f>
        <v>7800</v>
      </c>
    </row>
    <row r="22" spans="2:18" x14ac:dyDescent="0.25">
      <c r="E22" s="1" t="s">
        <v>23</v>
      </c>
      <c r="F22" s="1" t="s">
        <v>7</v>
      </c>
      <c r="G22" s="3">
        <f>N4+M5-N5</f>
        <v>6300</v>
      </c>
      <c r="H22" s="3">
        <v>6300</v>
      </c>
      <c r="J22" s="1" t="s">
        <v>22</v>
      </c>
      <c r="K22" s="1" t="s">
        <v>7</v>
      </c>
      <c r="L22" s="3">
        <f>N7</f>
        <v>156</v>
      </c>
      <c r="M22" s="3">
        <f>M7+N8-N9</f>
        <v>156</v>
      </c>
      <c r="O22" s="1" t="s">
        <v>24</v>
      </c>
      <c r="P22" s="1" t="s">
        <v>7</v>
      </c>
      <c r="Q22" s="3">
        <f>N4</f>
        <v>6300</v>
      </c>
      <c r="R22" s="3">
        <f>C17*N7</f>
        <v>7800</v>
      </c>
    </row>
    <row r="23" spans="2:18" x14ac:dyDescent="0.25">
      <c r="E23" s="1" t="s">
        <v>23</v>
      </c>
      <c r="F23" s="1" t="s">
        <v>16</v>
      </c>
      <c r="G23" s="3">
        <f>O4+N5-O5</f>
        <v>4900</v>
      </c>
      <c r="H23" s="3">
        <v>4900</v>
      </c>
      <c r="J23" s="1" t="s">
        <v>22</v>
      </c>
      <c r="K23" s="1" t="s">
        <v>16</v>
      </c>
      <c r="L23" s="3">
        <f>O7</f>
        <v>156</v>
      </c>
      <c r="M23" s="3">
        <f>N7+O8-O9</f>
        <v>156</v>
      </c>
      <c r="O23" s="1" t="s">
        <v>24</v>
      </c>
      <c r="P23" s="1" t="s">
        <v>16</v>
      </c>
      <c r="Q23" s="3">
        <f>O4</f>
        <v>4900</v>
      </c>
      <c r="R23" s="3">
        <f>C17*O7</f>
        <v>7800</v>
      </c>
    </row>
  </sheetData>
  <pageMargins left="0.7" right="0.7" top="0.75" bottom="0.75" header="0.3" footer="0.3"/>
  <ignoredErrors>
    <ignoredError sqref="C13:C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3"/>
  <sheetViews>
    <sheetView zoomScale="90" zoomScaleNormal="90" workbookViewId="0">
      <selection activeCell="E26" activeCellId="1" sqref="E26 E26"/>
    </sheetView>
  </sheetViews>
  <sheetFormatPr baseColWidth="10" defaultRowHeight="15" x14ac:dyDescent="0.25"/>
  <cols>
    <col min="1" max="1" width="5.7109375" style="1" customWidth="1"/>
    <col min="2" max="2" width="24.7109375" style="1" customWidth="1"/>
    <col min="3" max="15" width="9.7109375" style="1" customWidth="1"/>
    <col min="16" max="17" width="8.7109375" style="1" customWidth="1"/>
    <col min="18" max="18" width="11.42578125" style="1"/>
    <col min="19" max="19" width="4.7109375" style="1" customWidth="1"/>
    <col min="20" max="16384" width="11.42578125" style="1"/>
  </cols>
  <sheetData>
    <row r="2" spans="1:19" x14ac:dyDescent="0.25">
      <c r="C2" s="2" t="s">
        <v>16</v>
      </c>
      <c r="D2" s="2" t="s">
        <v>17</v>
      </c>
      <c r="E2" s="2" t="s">
        <v>0</v>
      </c>
      <c r="F2" s="2" t="s">
        <v>1</v>
      </c>
      <c r="G2" s="2" t="s">
        <v>18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5</v>
      </c>
      <c r="M2" s="2" t="s">
        <v>6</v>
      </c>
      <c r="N2" s="2" t="s">
        <v>7</v>
      </c>
      <c r="O2" s="2" t="s">
        <v>16</v>
      </c>
    </row>
    <row r="3" spans="1:19" x14ac:dyDescent="0.25">
      <c r="B3" s="1" t="s">
        <v>26</v>
      </c>
      <c r="D3" s="3">
        <v>4000</v>
      </c>
      <c r="E3" s="3">
        <v>4500</v>
      </c>
      <c r="F3" s="3">
        <v>6500</v>
      </c>
      <c r="G3" s="3">
        <v>8000</v>
      </c>
      <c r="H3" s="3">
        <v>7600</v>
      </c>
      <c r="I3" s="3">
        <v>10600</v>
      </c>
      <c r="J3" s="3">
        <v>12100</v>
      </c>
      <c r="K3" s="3">
        <v>11700</v>
      </c>
      <c r="L3" s="3">
        <v>9800</v>
      </c>
      <c r="M3" s="3">
        <v>7800</v>
      </c>
      <c r="N3" s="3">
        <v>6300</v>
      </c>
      <c r="O3" s="3">
        <v>4900</v>
      </c>
    </row>
    <row r="4" spans="1:19" x14ac:dyDescent="0.25">
      <c r="B4" s="1" t="s">
        <v>27</v>
      </c>
      <c r="D4" s="15">
        <v>3500</v>
      </c>
      <c r="E4" s="15">
        <v>5000</v>
      </c>
      <c r="F4" s="15">
        <v>6000</v>
      </c>
      <c r="G4" s="15">
        <v>8000</v>
      </c>
      <c r="H4" s="15">
        <v>8100</v>
      </c>
      <c r="I4" s="15">
        <v>11300</v>
      </c>
      <c r="J4" s="15">
        <v>11300</v>
      </c>
      <c r="K4" s="15">
        <v>11300</v>
      </c>
      <c r="L4" s="15">
        <v>9800</v>
      </c>
      <c r="M4" s="15">
        <v>7800</v>
      </c>
      <c r="N4" s="15">
        <v>6300</v>
      </c>
      <c r="O4" s="15">
        <v>4900</v>
      </c>
    </row>
    <row r="5" spans="1:19" x14ac:dyDescent="0.25">
      <c r="B5" s="1" t="s">
        <v>28</v>
      </c>
      <c r="C5" s="1">
        <v>500</v>
      </c>
      <c r="D5" s="15">
        <v>0</v>
      </c>
      <c r="E5" s="15">
        <v>500</v>
      </c>
      <c r="F5" s="15">
        <v>0</v>
      </c>
      <c r="G5" s="15">
        <v>0</v>
      </c>
      <c r="H5" s="15">
        <v>500</v>
      </c>
      <c r="I5" s="15">
        <v>1200</v>
      </c>
      <c r="J5" s="15">
        <v>400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</row>
    <row r="7" spans="1:19" x14ac:dyDescent="0.25">
      <c r="B7" s="1" t="s">
        <v>8</v>
      </c>
      <c r="C7" s="1">
        <v>100</v>
      </c>
      <c r="D7" s="15">
        <v>100</v>
      </c>
      <c r="E7" s="15">
        <v>100</v>
      </c>
      <c r="F7" s="15">
        <v>120</v>
      </c>
      <c r="G7" s="15">
        <v>160</v>
      </c>
      <c r="H7" s="15">
        <v>162</v>
      </c>
      <c r="I7" s="15">
        <v>226</v>
      </c>
      <c r="J7" s="15">
        <v>226</v>
      </c>
      <c r="K7" s="15">
        <v>226</v>
      </c>
      <c r="L7" s="15">
        <v>196</v>
      </c>
      <c r="M7" s="15">
        <v>156</v>
      </c>
      <c r="N7" s="15">
        <v>156</v>
      </c>
      <c r="O7" s="15">
        <v>156</v>
      </c>
    </row>
    <row r="8" spans="1:19" x14ac:dyDescent="0.25">
      <c r="B8" s="1" t="s">
        <v>9</v>
      </c>
      <c r="D8" s="15">
        <v>0</v>
      </c>
      <c r="E8" s="15">
        <v>0</v>
      </c>
      <c r="F8" s="15">
        <v>20</v>
      </c>
      <c r="G8" s="15">
        <v>40</v>
      </c>
      <c r="H8" s="15">
        <v>2</v>
      </c>
      <c r="I8" s="15">
        <v>64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9" x14ac:dyDescent="0.25">
      <c r="B9" s="1" t="s">
        <v>10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30</v>
      </c>
      <c r="M9" s="15">
        <v>40</v>
      </c>
      <c r="N9" s="15">
        <v>0</v>
      </c>
      <c r="O9" s="15">
        <v>0</v>
      </c>
    </row>
    <row r="11" spans="1:19" x14ac:dyDescent="0.25">
      <c r="A11" s="1">
        <v>1000</v>
      </c>
      <c r="B11" s="1" t="s">
        <v>12</v>
      </c>
      <c r="C11" s="4">
        <f>SUM(D8:O8)*A11</f>
        <v>126000</v>
      </c>
      <c r="E11" s="12"/>
      <c r="F11" s="12"/>
      <c r="G11" s="12" t="s">
        <v>21</v>
      </c>
      <c r="H11" s="12" t="s">
        <v>20</v>
      </c>
      <c r="I11" s="12"/>
      <c r="J11" s="12"/>
      <c r="K11" s="12"/>
      <c r="L11" s="12" t="s">
        <v>21</v>
      </c>
      <c r="M11" s="12" t="s">
        <v>20</v>
      </c>
      <c r="N11" s="12"/>
      <c r="O11" s="12"/>
      <c r="P11" s="12"/>
      <c r="Q11" s="12" t="s">
        <v>21</v>
      </c>
      <c r="R11" s="12" t="s">
        <v>20</v>
      </c>
      <c r="S11" s="12"/>
    </row>
    <row r="12" spans="1:19" x14ac:dyDescent="0.25">
      <c r="A12" s="1">
        <v>1800</v>
      </c>
      <c r="B12" s="1" t="s">
        <v>13</v>
      </c>
      <c r="C12" s="4">
        <f>SUM(D9:O9)*A12</f>
        <v>126000</v>
      </c>
      <c r="E12" s="12" t="s">
        <v>23</v>
      </c>
      <c r="F12" s="12" t="s">
        <v>17</v>
      </c>
      <c r="G12" s="3">
        <f>D4+C5-D5</f>
        <v>4000</v>
      </c>
      <c r="H12" s="13">
        <v>4000</v>
      </c>
      <c r="I12" s="14" t="str">
        <f>[1]!WB(G12,"=",H12)</f>
        <v>=</v>
      </c>
      <c r="J12" s="12" t="s">
        <v>22</v>
      </c>
      <c r="K12" s="12" t="s">
        <v>17</v>
      </c>
      <c r="L12" s="3">
        <f>D7</f>
        <v>100</v>
      </c>
      <c r="M12" s="3">
        <f>C7+D8-D9</f>
        <v>100</v>
      </c>
      <c r="N12" s="14" t="str">
        <f>[1]!WB(L12,"=",M12)</f>
        <v>=</v>
      </c>
      <c r="O12" s="12" t="s">
        <v>24</v>
      </c>
      <c r="P12" s="12" t="s">
        <v>17</v>
      </c>
      <c r="Q12" s="3">
        <f>D4</f>
        <v>3500</v>
      </c>
      <c r="R12" s="3">
        <f>C17*D7</f>
        <v>5000</v>
      </c>
      <c r="S12" s="14" t="str">
        <f>[1]!WB(Q12,"&lt;=",R12)</f>
        <v>&lt;=</v>
      </c>
    </row>
    <row r="13" spans="1:19" x14ac:dyDescent="0.25">
      <c r="A13" s="1">
        <v>10</v>
      </c>
      <c r="B13" s="1" t="s">
        <v>14</v>
      </c>
      <c r="C13" s="4">
        <f>SUM(D5:O5)*A13</f>
        <v>26000</v>
      </c>
      <c r="E13" s="12" t="s">
        <v>23</v>
      </c>
      <c r="F13" s="12" t="s">
        <v>0</v>
      </c>
      <c r="G13" s="3">
        <f>E4+D5-E5</f>
        <v>4500</v>
      </c>
      <c r="H13" s="13">
        <v>4500</v>
      </c>
      <c r="I13" s="14" t="str">
        <f>[1]!WB(G13,"=",H13)</f>
        <v>=</v>
      </c>
      <c r="J13" s="12" t="s">
        <v>22</v>
      </c>
      <c r="K13" s="12" t="s">
        <v>0</v>
      </c>
      <c r="L13" s="3">
        <f>E7</f>
        <v>100</v>
      </c>
      <c r="M13" s="3">
        <f>D7+E8-E9</f>
        <v>100</v>
      </c>
      <c r="N13" s="14" t="str">
        <f>[1]!WB(L13,"=",M13)</f>
        <v>=</v>
      </c>
      <c r="O13" s="12" t="s">
        <v>24</v>
      </c>
      <c r="P13" s="12" t="s">
        <v>0</v>
      </c>
      <c r="Q13" s="3">
        <f>E4</f>
        <v>5000</v>
      </c>
      <c r="R13" s="3">
        <f>C17*E7</f>
        <v>5000</v>
      </c>
      <c r="S13" s="14" t="str">
        <f>[1]!WB(Q13,"&lt;=",R13)</f>
        <v>=&lt;=</v>
      </c>
    </row>
    <row r="14" spans="1:19" x14ac:dyDescent="0.25">
      <c r="A14" s="1">
        <v>600</v>
      </c>
      <c r="B14" s="1" t="s">
        <v>15</v>
      </c>
      <c r="C14" s="4">
        <f>SUM(D7:O7)*A14</f>
        <v>1190400</v>
      </c>
      <c r="E14" s="12" t="s">
        <v>23</v>
      </c>
      <c r="F14" s="12" t="s">
        <v>1</v>
      </c>
      <c r="G14" s="3">
        <f>F4+E5-F5</f>
        <v>6500</v>
      </c>
      <c r="H14" s="13">
        <v>6500</v>
      </c>
      <c r="I14" s="14" t="str">
        <f>[1]!WB(G14,"=",H14)</f>
        <v>=</v>
      </c>
      <c r="J14" s="12" t="s">
        <v>22</v>
      </c>
      <c r="K14" s="12" t="s">
        <v>1</v>
      </c>
      <c r="L14" s="3">
        <f>F7</f>
        <v>120</v>
      </c>
      <c r="M14" s="3">
        <f>E7+F8-F9</f>
        <v>120</v>
      </c>
      <c r="N14" s="14" t="str">
        <f>[1]!WB(L14,"=",M14)</f>
        <v>=</v>
      </c>
      <c r="O14" s="12" t="s">
        <v>24</v>
      </c>
      <c r="P14" s="12" t="s">
        <v>1</v>
      </c>
      <c r="Q14" s="3">
        <f>F4</f>
        <v>6000</v>
      </c>
      <c r="R14" s="3">
        <f>C17*F7</f>
        <v>6000</v>
      </c>
      <c r="S14" s="14" t="str">
        <f>[1]!WB(Q14,"&lt;=",R14)</f>
        <v>=&lt;=</v>
      </c>
    </row>
    <row r="15" spans="1:19" x14ac:dyDescent="0.25">
      <c r="B15" s="2" t="s">
        <v>11</v>
      </c>
      <c r="C15" s="16">
        <f>SUM(C11:C14)</f>
        <v>1468400</v>
      </c>
      <c r="E15" s="12" t="s">
        <v>23</v>
      </c>
      <c r="F15" s="12" t="s">
        <v>18</v>
      </c>
      <c r="G15" s="3">
        <f>G4+F5-G5</f>
        <v>8000</v>
      </c>
      <c r="H15" s="13">
        <v>8000</v>
      </c>
      <c r="I15" s="14" t="str">
        <f>[1]!WB(G15,"=",H15)</f>
        <v>=</v>
      </c>
      <c r="J15" s="12" t="s">
        <v>22</v>
      </c>
      <c r="K15" s="12" t="s">
        <v>18</v>
      </c>
      <c r="L15" s="3">
        <f>G7</f>
        <v>160</v>
      </c>
      <c r="M15" s="3">
        <f>F7+G8-G9</f>
        <v>160</v>
      </c>
      <c r="N15" s="14" t="str">
        <f>[1]!WB(L15,"=",M15)</f>
        <v>=</v>
      </c>
      <c r="O15" s="12" t="s">
        <v>24</v>
      </c>
      <c r="P15" s="12" t="s">
        <v>18</v>
      </c>
      <c r="Q15" s="3">
        <f>G4</f>
        <v>8000</v>
      </c>
      <c r="R15" s="3">
        <f>C17*G7</f>
        <v>8000</v>
      </c>
      <c r="S15" s="14" t="str">
        <f>[1]!WB(Q15,"&lt;=",R15)</f>
        <v>=&lt;=</v>
      </c>
    </row>
    <row r="16" spans="1:19" x14ac:dyDescent="0.25">
      <c r="E16" s="12" t="s">
        <v>23</v>
      </c>
      <c r="F16" s="12" t="s">
        <v>2</v>
      </c>
      <c r="G16" s="3">
        <f>H4+G5-H5</f>
        <v>7600</v>
      </c>
      <c r="H16" s="13">
        <v>7600</v>
      </c>
      <c r="I16" s="14" t="str">
        <f>[1]!WB(G16,"=",H16)</f>
        <v>=</v>
      </c>
      <c r="J16" s="12" t="s">
        <v>22</v>
      </c>
      <c r="K16" s="12" t="s">
        <v>2</v>
      </c>
      <c r="L16" s="3">
        <f>H7</f>
        <v>162</v>
      </c>
      <c r="M16" s="3">
        <f>G7+H8-H9</f>
        <v>162</v>
      </c>
      <c r="N16" s="14" t="str">
        <f>[1]!WB(L16,"=",M16)</f>
        <v>=</v>
      </c>
      <c r="O16" s="12" t="s">
        <v>24</v>
      </c>
      <c r="P16" s="12" t="s">
        <v>2</v>
      </c>
      <c r="Q16" s="3">
        <f>H4</f>
        <v>8100</v>
      </c>
      <c r="R16" s="3">
        <f>C17*H7</f>
        <v>8100</v>
      </c>
      <c r="S16" s="14" t="str">
        <f>[1]!WB(Q16,"&lt;=",R16)</f>
        <v>=&lt;=</v>
      </c>
    </row>
    <row r="17" spans="2:19" x14ac:dyDescent="0.25">
      <c r="B17" s="1" t="s">
        <v>25</v>
      </c>
      <c r="C17" s="1">
        <v>50</v>
      </c>
      <c r="E17" s="12" t="s">
        <v>23</v>
      </c>
      <c r="F17" s="12" t="s">
        <v>3</v>
      </c>
      <c r="G17" s="3">
        <f>I4+H5-I5</f>
        <v>10600</v>
      </c>
      <c r="H17" s="13">
        <v>10600</v>
      </c>
      <c r="I17" s="14" t="str">
        <f>[1]!WB(G17,"=",H17)</f>
        <v>=</v>
      </c>
      <c r="J17" s="12" t="s">
        <v>22</v>
      </c>
      <c r="K17" s="12" t="s">
        <v>3</v>
      </c>
      <c r="L17" s="3">
        <f>I7</f>
        <v>226</v>
      </c>
      <c r="M17" s="3">
        <f>H7+I8-I9</f>
        <v>226</v>
      </c>
      <c r="N17" s="14" t="str">
        <f>[1]!WB(L17,"=",M17)</f>
        <v>=</v>
      </c>
      <c r="O17" s="12" t="s">
        <v>24</v>
      </c>
      <c r="P17" s="12" t="s">
        <v>3</v>
      </c>
      <c r="Q17" s="3">
        <f>I4</f>
        <v>11300</v>
      </c>
      <c r="R17" s="3">
        <f>C17*I7</f>
        <v>11300</v>
      </c>
      <c r="S17" s="14" t="str">
        <f>[1]!WB(Q17,"&lt;=",R17)</f>
        <v>=&lt;=</v>
      </c>
    </row>
    <row r="18" spans="2:19" x14ac:dyDescent="0.25">
      <c r="E18" s="12" t="s">
        <v>23</v>
      </c>
      <c r="F18" s="12" t="s">
        <v>4</v>
      </c>
      <c r="G18" s="3">
        <f>J4+I5-J5</f>
        <v>12100</v>
      </c>
      <c r="H18" s="13">
        <v>12100</v>
      </c>
      <c r="I18" s="14" t="str">
        <f>[1]!WB(G18,"=",H18)</f>
        <v>=</v>
      </c>
      <c r="J18" s="12" t="s">
        <v>22</v>
      </c>
      <c r="K18" s="12" t="s">
        <v>4</v>
      </c>
      <c r="L18" s="3">
        <f>J7</f>
        <v>226</v>
      </c>
      <c r="M18" s="3">
        <f>I7+J8-J9</f>
        <v>226</v>
      </c>
      <c r="N18" s="14" t="str">
        <f>[1]!WB(L18,"=",M18)</f>
        <v>=</v>
      </c>
      <c r="O18" s="12" t="s">
        <v>24</v>
      </c>
      <c r="P18" s="12" t="s">
        <v>4</v>
      </c>
      <c r="Q18" s="3">
        <f>J4</f>
        <v>11300</v>
      </c>
      <c r="R18" s="3">
        <f>C17*J7</f>
        <v>11300</v>
      </c>
      <c r="S18" s="14" t="str">
        <f>[1]!WB(Q18,"&lt;=",R18)</f>
        <v>=&lt;=</v>
      </c>
    </row>
    <row r="19" spans="2:19" x14ac:dyDescent="0.25">
      <c r="E19" s="12" t="s">
        <v>23</v>
      </c>
      <c r="F19" s="12" t="s">
        <v>19</v>
      </c>
      <c r="G19" s="3">
        <f>K4+J5-K5</f>
        <v>11700</v>
      </c>
      <c r="H19" s="13">
        <v>11700</v>
      </c>
      <c r="I19" s="14" t="str">
        <f>[1]!WB(G19,"=",H19)</f>
        <v>=</v>
      </c>
      <c r="J19" s="12" t="s">
        <v>22</v>
      </c>
      <c r="K19" s="12" t="s">
        <v>19</v>
      </c>
      <c r="L19" s="3">
        <f>K7</f>
        <v>226</v>
      </c>
      <c r="M19" s="3">
        <f>J7+K8-K9</f>
        <v>226</v>
      </c>
      <c r="N19" s="14" t="str">
        <f>[1]!WB(L19,"=",M19)</f>
        <v>=</v>
      </c>
      <c r="O19" s="12" t="s">
        <v>24</v>
      </c>
      <c r="P19" s="12" t="s">
        <v>19</v>
      </c>
      <c r="Q19" s="3">
        <f>K4</f>
        <v>11300</v>
      </c>
      <c r="R19" s="3">
        <f>C17*K7</f>
        <v>11300</v>
      </c>
      <c r="S19" s="14" t="str">
        <f>[1]!WB(Q19,"&lt;=",R19)</f>
        <v>=&lt;=</v>
      </c>
    </row>
    <row r="20" spans="2:19" x14ac:dyDescent="0.25">
      <c r="E20" s="12" t="s">
        <v>23</v>
      </c>
      <c r="F20" s="12" t="s">
        <v>5</v>
      </c>
      <c r="G20" s="3">
        <f>L4+K5-L5</f>
        <v>9800</v>
      </c>
      <c r="H20" s="13">
        <v>9800</v>
      </c>
      <c r="I20" s="14" t="str">
        <f>[1]!WB(G20,"=",H20)</f>
        <v>=</v>
      </c>
      <c r="J20" s="12" t="s">
        <v>22</v>
      </c>
      <c r="K20" s="12" t="s">
        <v>5</v>
      </c>
      <c r="L20" s="3">
        <f>L7</f>
        <v>196</v>
      </c>
      <c r="M20" s="3">
        <f>K7+L8-L9</f>
        <v>196</v>
      </c>
      <c r="N20" s="14" t="str">
        <f>[1]!WB(L20,"=",M20)</f>
        <v>=</v>
      </c>
      <c r="O20" s="12" t="s">
        <v>24</v>
      </c>
      <c r="P20" s="12" t="s">
        <v>5</v>
      </c>
      <c r="Q20" s="3">
        <f>L4</f>
        <v>9800</v>
      </c>
      <c r="R20" s="3">
        <f>C17*L7</f>
        <v>9800</v>
      </c>
      <c r="S20" s="14" t="str">
        <f>[1]!WB(Q20,"&lt;=",R20)</f>
        <v>=&lt;=</v>
      </c>
    </row>
    <row r="21" spans="2:19" x14ac:dyDescent="0.25">
      <c r="E21" s="12" t="s">
        <v>23</v>
      </c>
      <c r="F21" s="12" t="s">
        <v>6</v>
      </c>
      <c r="G21" s="3">
        <f>M4+L5-M5</f>
        <v>7800</v>
      </c>
      <c r="H21" s="13">
        <v>7800</v>
      </c>
      <c r="I21" s="14" t="str">
        <f>[1]!WB(G21,"=",H21)</f>
        <v>=</v>
      </c>
      <c r="J21" s="12" t="s">
        <v>22</v>
      </c>
      <c r="K21" s="12" t="s">
        <v>6</v>
      </c>
      <c r="L21" s="3">
        <f>M7</f>
        <v>156</v>
      </c>
      <c r="M21" s="3">
        <f>L7+M8-M9</f>
        <v>156</v>
      </c>
      <c r="N21" s="14" t="str">
        <f>[1]!WB(L21,"=",M21)</f>
        <v>=</v>
      </c>
      <c r="O21" s="12" t="s">
        <v>24</v>
      </c>
      <c r="P21" s="12" t="s">
        <v>6</v>
      </c>
      <c r="Q21" s="3">
        <f>M4</f>
        <v>7800</v>
      </c>
      <c r="R21" s="3">
        <f>C17*M7</f>
        <v>7800</v>
      </c>
      <c r="S21" s="14" t="str">
        <f>[1]!WB(Q21,"&lt;=",R21)</f>
        <v>=&lt;=</v>
      </c>
    </row>
    <row r="22" spans="2:19" x14ac:dyDescent="0.25">
      <c r="E22" s="12" t="s">
        <v>23</v>
      </c>
      <c r="F22" s="12" t="s">
        <v>7</v>
      </c>
      <c r="G22" s="3">
        <f>N4+M5-N5</f>
        <v>6300</v>
      </c>
      <c r="H22" s="13">
        <v>6300</v>
      </c>
      <c r="I22" s="14" t="str">
        <f>[1]!WB(G22,"=",H22)</f>
        <v>=</v>
      </c>
      <c r="J22" s="12" t="s">
        <v>22</v>
      </c>
      <c r="K22" s="12" t="s">
        <v>7</v>
      </c>
      <c r="L22" s="3">
        <f>N7</f>
        <v>156</v>
      </c>
      <c r="M22" s="3">
        <f>M7+N8-N9</f>
        <v>156</v>
      </c>
      <c r="N22" s="14" t="str">
        <f>[1]!WB(L22,"=",M22)</f>
        <v>=</v>
      </c>
      <c r="O22" s="12" t="s">
        <v>24</v>
      </c>
      <c r="P22" s="12" t="s">
        <v>7</v>
      </c>
      <c r="Q22" s="3">
        <f>N4</f>
        <v>6300</v>
      </c>
      <c r="R22" s="3">
        <f>C17*N7</f>
        <v>7800</v>
      </c>
      <c r="S22" s="14" t="str">
        <f>[1]!WB(Q22,"&lt;=",R22)</f>
        <v>&lt;=</v>
      </c>
    </row>
    <row r="23" spans="2:19" x14ac:dyDescent="0.25">
      <c r="E23" s="12" t="s">
        <v>23</v>
      </c>
      <c r="F23" s="12" t="s">
        <v>16</v>
      </c>
      <c r="G23" s="3">
        <f>O4+N5-O5</f>
        <v>4900</v>
      </c>
      <c r="H23" s="13">
        <v>4900</v>
      </c>
      <c r="I23" s="14" t="str">
        <f>[1]!WB(G23,"=",H23)</f>
        <v>=</v>
      </c>
      <c r="J23" s="12" t="s">
        <v>22</v>
      </c>
      <c r="K23" s="12" t="s">
        <v>16</v>
      </c>
      <c r="L23" s="3">
        <f>O7</f>
        <v>156</v>
      </c>
      <c r="M23" s="3">
        <f>N7+O8-O9</f>
        <v>156</v>
      </c>
      <c r="N23" s="14" t="str">
        <f>[1]!WB(L23,"=",M23)</f>
        <v>=</v>
      </c>
      <c r="O23" s="12" t="s">
        <v>24</v>
      </c>
      <c r="P23" s="12" t="s">
        <v>16</v>
      </c>
      <c r="Q23" s="3">
        <f>O4</f>
        <v>4900</v>
      </c>
      <c r="R23" s="3">
        <f>C17*O7</f>
        <v>7800</v>
      </c>
      <c r="S23" s="14" t="str">
        <f>[1]!WB(Q23,"&lt;=",R23)</f>
        <v>&lt;=</v>
      </c>
    </row>
  </sheetData>
  <pageMargins left="0.7" right="0.7" top="0.75" bottom="0.75" header="0.3" footer="0.3"/>
  <ignoredErrors>
    <ignoredError sqref="C13:C14" formulaRange="1"/>
    <ignoredError sqref="C1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WB! Status</vt:lpstr>
      <vt:lpstr>PMP Solver</vt:lpstr>
      <vt:lpstr>PMP What'sBest!</vt:lpstr>
      <vt:lpstr>WBINTProduccion</vt:lpstr>
      <vt:lpstr>WBINTTrabajadores</vt:lpstr>
      <vt:lpstr>WBMIN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www.gestiondeoperaciones.net</cp:lastModifiedBy>
  <dcterms:created xsi:type="dcterms:W3CDTF">2012-02-27T20:31:56Z</dcterms:created>
  <dcterms:modified xsi:type="dcterms:W3CDTF">2013-07-27T01:22:28Z</dcterms:modified>
</cp:coreProperties>
</file>