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Hoja1" sheetId="1" r:id="rId1"/>
    <sheet name="Hoja2" sheetId="2" r:id="rId2"/>
  </sheets>
  <calcPr calcId="145621"/>
</workbook>
</file>

<file path=xl/calcChain.xml><?xml version="1.0" encoding="utf-8"?>
<calcChain xmlns="http://schemas.openxmlformats.org/spreadsheetml/2006/main">
  <c r="J16" i="1" l="1"/>
  <c r="L3" i="1" l="1"/>
  <c r="K3" i="1"/>
  <c r="K4" i="1" s="1"/>
  <c r="J4" i="1"/>
  <c r="J5" i="1"/>
  <c r="J6" i="1"/>
  <c r="J7" i="1"/>
  <c r="J8" i="1"/>
  <c r="J9" i="1"/>
  <c r="J10" i="1"/>
  <c r="J11" i="1"/>
  <c r="J12" i="1"/>
  <c r="J13" i="1"/>
  <c r="J14" i="1"/>
  <c r="J3" i="1"/>
  <c r="I3" i="1"/>
  <c r="H4" i="1"/>
  <c r="I4" i="1" s="1"/>
  <c r="H3" i="1"/>
  <c r="G17" i="1"/>
  <c r="E14" i="2"/>
  <c r="F14" i="2" s="1"/>
  <c r="E13" i="2"/>
  <c r="F13" i="2" s="1"/>
  <c r="E12" i="2"/>
  <c r="F12" i="2" s="1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E4" i="2"/>
  <c r="F4" i="2" s="1"/>
  <c r="E3" i="2"/>
  <c r="F3" i="2" s="1"/>
  <c r="E4" i="1"/>
  <c r="F4" i="1" s="1"/>
  <c r="G4" i="1" s="1"/>
  <c r="E5" i="1"/>
  <c r="F5" i="1" s="1"/>
  <c r="G5" i="1" s="1"/>
  <c r="E6" i="1"/>
  <c r="F6" i="1" s="1"/>
  <c r="G6" i="1" s="1"/>
  <c r="E7" i="1"/>
  <c r="F7" i="1" s="1"/>
  <c r="G7" i="1" s="1"/>
  <c r="E8" i="1"/>
  <c r="F8" i="1" s="1"/>
  <c r="G8" i="1" s="1"/>
  <c r="E9" i="1"/>
  <c r="F9" i="1" s="1"/>
  <c r="G9" i="1" s="1"/>
  <c r="E10" i="1"/>
  <c r="F10" i="1" s="1"/>
  <c r="G10" i="1" s="1"/>
  <c r="E11" i="1"/>
  <c r="F11" i="1" s="1"/>
  <c r="G11" i="1" s="1"/>
  <c r="E12" i="1"/>
  <c r="F12" i="1" s="1"/>
  <c r="G12" i="1" s="1"/>
  <c r="E13" i="1"/>
  <c r="F13" i="1" s="1"/>
  <c r="G13" i="1" s="1"/>
  <c r="E14" i="1"/>
  <c r="F14" i="1" s="1"/>
  <c r="G14" i="1" s="1"/>
  <c r="E3" i="1"/>
  <c r="F3" i="1" s="1"/>
  <c r="G3" i="1" s="1"/>
  <c r="L4" i="1" l="1"/>
  <c r="K5" i="1"/>
  <c r="H5" i="1"/>
  <c r="G16" i="1"/>
  <c r="G18" i="1" s="1"/>
  <c r="H6" i="1" l="1"/>
  <c r="I5" i="1"/>
  <c r="L5" i="1" s="1"/>
  <c r="K6" i="1"/>
  <c r="K7" i="1" l="1"/>
  <c r="H7" i="1"/>
  <c r="I6" i="1"/>
  <c r="L6" i="1" s="1"/>
  <c r="H8" i="1" l="1"/>
  <c r="I7" i="1"/>
  <c r="L7" i="1" s="1"/>
  <c r="K8" i="1"/>
  <c r="K9" i="1" l="1"/>
  <c r="H9" i="1"/>
  <c r="I8" i="1"/>
  <c r="L8" i="1" s="1"/>
  <c r="K10" i="1" l="1"/>
  <c r="H10" i="1"/>
  <c r="I9" i="1"/>
  <c r="L9" i="1" s="1"/>
  <c r="K11" i="1" l="1"/>
  <c r="H11" i="1"/>
  <c r="I10" i="1"/>
  <c r="L10" i="1" s="1"/>
  <c r="K12" i="1" l="1"/>
  <c r="H12" i="1"/>
  <c r="I11" i="1"/>
  <c r="L11" i="1" s="1"/>
  <c r="K13" i="1" l="1"/>
  <c r="H13" i="1"/>
  <c r="I12" i="1"/>
  <c r="L12" i="1" s="1"/>
  <c r="H14" i="1" l="1"/>
  <c r="I14" i="1" s="1"/>
  <c r="I13" i="1"/>
  <c r="K14" i="1"/>
  <c r="L13" i="1"/>
  <c r="L14" i="1" l="1"/>
</calcChain>
</file>

<file path=xl/sharedStrings.xml><?xml version="1.0" encoding="utf-8"?>
<sst xmlns="http://schemas.openxmlformats.org/spreadsheetml/2006/main" count="49" uniqueCount="27">
  <si>
    <t>Periodo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</si>
  <si>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</si>
  <si>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</si>
  <si>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</si>
  <si>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</si>
  <si>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</si>
  <si>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</si>
  <si>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</si>
  <si>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</si>
  <si>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</si>
  <si>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</si>
  <si>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</si>
  <si>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</si>
  <si>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MAD</t>
  </si>
  <si>
    <t>Error Abs.</t>
  </si>
  <si>
    <t>Error Nor.</t>
  </si>
  <si>
    <t>TS</t>
  </si>
  <si>
    <t>Ft</t>
  </si>
  <si>
    <t>At</t>
  </si>
  <si>
    <r>
      <rPr>
        <b/>
        <sz val="11"/>
        <color theme="1"/>
        <rFont val="Calibri"/>
        <family val="2"/>
      </rPr>
      <t>∑</t>
    </r>
    <r>
      <rPr>
        <b/>
        <sz val="11"/>
        <color theme="1"/>
        <rFont val="Calibri"/>
        <family val="2"/>
        <scheme val="minor"/>
      </rPr>
      <t xml:space="preserve"> Error Abs.</t>
    </r>
  </si>
  <si>
    <r>
      <rPr>
        <b/>
        <sz val="11"/>
        <color theme="1"/>
        <rFont val="Calibri"/>
        <family val="2"/>
      </rPr>
      <t>∑</t>
    </r>
    <r>
      <rPr>
        <b/>
        <sz val="11"/>
        <color theme="1"/>
        <rFont val="Calibri"/>
        <family val="2"/>
        <scheme val="minor"/>
      </rPr>
      <t xml:space="preserve"> Error Nor.</t>
    </r>
  </si>
  <si>
    <t>n</t>
  </si>
  <si>
    <t>Error % Abs.</t>
  </si>
  <si>
    <t>SUMA %</t>
  </si>
  <si>
    <t>MAPE</t>
  </si>
  <si>
    <t>Mes</t>
  </si>
  <si>
    <t>http://www.gestiondeoperaciones.net/proyeccion-de-demanda/error-porcentual-absoluto-medio-mape-en-un-pronostico-de-demanda/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</si>
</sst>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9" xfId="0" applyFill="1" applyBorder="1" applyAlignment="1">
      <alignment horizontal="center"/>
    </xf>
    <xf numFmtId="2" fontId="1" fillId="0" borderId="9" xfId="0" applyNumberFormat="1" applyFont="1" applyFill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2" fontId="1" fillId="0" borderId="10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0" fontId="1" fillId="2" borderId="8" xfId="0" applyNumberFormat="1" applyFont="1" applyFill="1" applyBorder="1" applyAlignment="1">
      <alignment horizontal="center"/>
    </xf>
    <xf numFmtId="10" fontId="1" fillId="2" borderId="12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10" fontId="1" fillId="4" borderId="1" xfId="0" applyNumberFormat="1" applyFont="1" applyFill="1" applyBorder="1" applyAlignment="1">
      <alignment horizontal="center"/>
    </xf>
    <xf numFmtId="164" fontId="1" fillId="5" borderId="7" xfId="0" applyNumberFormat="1" applyFont="1" applyFill="1" applyBorder="1" applyAlignment="1">
      <alignment horizontal="center"/>
    </xf>
    <xf numFmtId="164" fontId="1" fillId="5" borderId="11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2" fontId="1" fillId="6" borderId="0" xfId="0" applyNumberFormat="1" applyFont="1" applyFill="1" applyAlignment="1">
      <alignment horizontal="center"/>
    </xf>
    <xf numFmtId="0" fontId="2" fillId="0" borderId="0" xfId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Hoja1!$D$2</c:f>
              <c:strCache>
                <c:ptCount val="1"/>
                <c:pt idx="0">
                  <c:v>At</c:v>
                </c:pt>
              </c:strCache>
            </c:strRef>
          </c:tx>
          <c:trendline>
            <c:spPr>
              <a:ln w="25400">
                <a:solidFill>
                  <a:srgbClr val="FF0000"/>
                </a:solidFill>
                <a:prstDash val="sysDash"/>
              </a:ln>
            </c:spPr>
            <c:trendlineType val="linear"/>
            <c:dispRSqr val="1"/>
            <c:dispEq val="1"/>
            <c:trendlineLbl>
              <c:layout>
                <c:manualLayout>
                  <c:x val="2.4431977252843396E-2"/>
                  <c:y val="0.25149402954689903"/>
                </c:manualLayout>
              </c:layout>
              <c:numFmt formatCode="General" sourceLinked="0"/>
              <c:spPr>
                <a:solidFill>
                  <a:srgbClr val="FFFF00"/>
                </a:solidFill>
              </c:spPr>
            </c:trendlineLbl>
          </c:trendline>
          <c:cat>
            <c:strRef>
              <c:f>Hoja1!$C$3:$C$14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Hoja1!$D$3:$D$14</c:f>
              <c:numCache>
                <c:formatCode>General</c:formatCode>
                <c:ptCount val="12"/>
                <c:pt idx="0">
                  <c:v>200</c:v>
                </c:pt>
                <c:pt idx="1">
                  <c:v>230</c:v>
                </c:pt>
                <c:pt idx="2">
                  <c:v>260</c:v>
                </c:pt>
                <c:pt idx="3">
                  <c:v>180</c:v>
                </c:pt>
                <c:pt idx="4">
                  <c:v>270</c:v>
                </c:pt>
                <c:pt idx="5">
                  <c:v>240</c:v>
                </c:pt>
                <c:pt idx="6">
                  <c:v>250</c:v>
                </c:pt>
                <c:pt idx="7">
                  <c:v>300</c:v>
                </c:pt>
                <c:pt idx="8">
                  <c:v>320</c:v>
                </c:pt>
                <c:pt idx="9">
                  <c:v>350</c:v>
                </c:pt>
                <c:pt idx="10">
                  <c:v>240</c:v>
                </c:pt>
                <c:pt idx="11">
                  <c:v>210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Hoja1!$E$2</c:f>
              <c:strCache>
                <c:ptCount val="1"/>
                <c:pt idx="0">
                  <c:v>Ft</c:v>
                </c:pt>
              </c:strCache>
            </c:strRef>
          </c:tx>
          <c:cat>
            <c:strRef>
              <c:f>Hoja1!$C$3:$C$14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Hoja1!$E$3:$E$14</c:f>
              <c:numCache>
                <c:formatCode>General</c:formatCode>
                <c:ptCount val="12"/>
                <c:pt idx="0">
                  <c:v>223</c:v>
                </c:pt>
                <c:pt idx="1">
                  <c:v>229</c:v>
                </c:pt>
                <c:pt idx="2">
                  <c:v>234</c:v>
                </c:pt>
                <c:pt idx="3">
                  <c:v>240</c:v>
                </c:pt>
                <c:pt idx="4">
                  <c:v>246</c:v>
                </c:pt>
                <c:pt idx="5">
                  <c:v>251</c:v>
                </c:pt>
                <c:pt idx="6">
                  <c:v>257</c:v>
                </c:pt>
                <c:pt idx="7">
                  <c:v>263</c:v>
                </c:pt>
                <c:pt idx="8">
                  <c:v>268</c:v>
                </c:pt>
                <c:pt idx="9">
                  <c:v>274</c:v>
                </c:pt>
                <c:pt idx="10">
                  <c:v>280</c:v>
                </c:pt>
                <c:pt idx="11">
                  <c:v>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888448"/>
        <c:axId val="432894336"/>
      </c:lineChart>
      <c:catAx>
        <c:axId val="432888448"/>
        <c:scaling>
          <c:orientation val="minMax"/>
        </c:scaling>
        <c:delete val="0"/>
        <c:axPos val="b"/>
        <c:majorTickMark val="out"/>
        <c:minorTickMark val="none"/>
        <c:tickLblPos val="nextTo"/>
        <c:crossAx val="432894336"/>
        <c:crosses val="autoZero"/>
        <c:auto val="1"/>
        <c:lblAlgn val="ctr"/>
        <c:lblOffset val="100"/>
        <c:noMultiLvlLbl val="0"/>
      </c:catAx>
      <c:valAx>
        <c:axId val="432894336"/>
        <c:scaling>
          <c:orientation val="minMax"/>
        </c:scaling>
        <c:delete val="0"/>
        <c:axPos val="l"/>
        <c:majorGridlines>
          <c:spPr>
            <a:ln w="3175"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crossAx val="4328884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Hoja1!$I$2</c:f>
              <c:strCache>
                <c:ptCount val="1"/>
                <c:pt idx="0">
                  <c:v>MAD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Hoja1!$C$3:$C$14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Hoja1!$I$3:$I$14</c:f>
              <c:numCache>
                <c:formatCode>0,0</c:formatCode>
                <c:ptCount val="12"/>
                <c:pt idx="0">
                  <c:v>23</c:v>
                </c:pt>
                <c:pt idx="1">
                  <c:v>12</c:v>
                </c:pt>
                <c:pt idx="2">
                  <c:v>16.7</c:v>
                </c:pt>
                <c:pt idx="3">
                  <c:v>27.5</c:v>
                </c:pt>
                <c:pt idx="4">
                  <c:v>26.8</c:v>
                </c:pt>
                <c:pt idx="5">
                  <c:v>24.2</c:v>
                </c:pt>
                <c:pt idx="6">
                  <c:v>21.7</c:v>
                </c:pt>
                <c:pt idx="7">
                  <c:v>23.6</c:v>
                </c:pt>
                <c:pt idx="8">
                  <c:v>26.8</c:v>
                </c:pt>
                <c:pt idx="9">
                  <c:v>31.7</c:v>
                </c:pt>
                <c:pt idx="10">
                  <c:v>32.5</c:v>
                </c:pt>
                <c:pt idx="11">
                  <c:v>36.1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4246016"/>
        <c:axId val="434247552"/>
      </c:barChart>
      <c:catAx>
        <c:axId val="434246016"/>
        <c:scaling>
          <c:orientation val="minMax"/>
        </c:scaling>
        <c:delete val="0"/>
        <c:axPos val="b"/>
        <c:majorTickMark val="out"/>
        <c:minorTickMark val="none"/>
        <c:tickLblPos val="nextTo"/>
        <c:crossAx val="434247552"/>
        <c:crosses val="autoZero"/>
        <c:auto val="1"/>
        <c:lblAlgn val="ctr"/>
        <c:lblOffset val="100"/>
        <c:noMultiLvlLbl val="0"/>
      </c:catAx>
      <c:valAx>
        <c:axId val="43424755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,0" sourceLinked="1"/>
        <c:majorTickMark val="out"/>
        <c:minorTickMark val="none"/>
        <c:tickLblPos val="nextTo"/>
        <c:crossAx val="434246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Hoja1!$L$2</c:f>
              <c:strCache>
                <c:ptCount val="1"/>
                <c:pt idx="0">
                  <c:v>TS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Hoja1!$C$3:$C$14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Hoja1!$L$3:$L$14</c:f>
              <c:numCache>
                <c:formatCode>General</c:formatCode>
                <c:ptCount val="12"/>
                <c:pt idx="0">
                  <c:v>-1</c:v>
                </c:pt>
                <c:pt idx="1">
                  <c:v>-1.8</c:v>
                </c:pt>
                <c:pt idx="2">
                  <c:v>0.2</c:v>
                </c:pt>
                <c:pt idx="3" formatCode="0,0">
                  <c:v>-2</c:v>
                </c:pt>
                <c:pt idx="4">
                  <c:v>-1.2</c:v>
                </c:pt>
                <c:pt idx="5">
                  <c:v>-1.8</c:v>
                </c:pt>
                <c:pt idx="6">
                  <c:v>-2.2999999999999998</c:v>
                </c:pt>
                <c:pt idx="7">
                  <c:v>-0.6</c:v>
                </c:pt>
                <c:pt idx="8">
                  <c:v>1.5</c:v>
                </c:pt>
                <c:pt idx="9">
                  <c:v>3.6</c:v>
                </c:pt>
                <c:pt idx="10">
                  <c:v>2.2999999999999998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262400"/>
        <c:axId val="434263936"/>
      </c:lineChart>
      <c:catAx>
        <c:axId val="434262400"/>
        <c:scaling>
          <c:orientation val="minMax"/>
        </c:scaling>
        <c:delete val="0"/>
        <c:axPos val="b"/>
        <c:majorTickMark val="out"/>
        <c:minorTickMark val="none"/>
        <c:tickLblPos val="nextTo"/>
        <c:crossAx val="434263936"/>
        <c:crosses val="autoZero"/>
        <c:auto val="1"/>
        <c:lblAlgn val="ctr"/>
        <c:lblOffset val="100"/>
        <c:noMultiLvlLbl val="0"/>
      </c:catAx>
      <c:valAx>
        <c:axId val="434263936"/>
        <c:scaling>
          <c:orientation val="minMax"/>
          <c:min val="-4"/>
        </c:scaling>
        <c:delete val="0"/>
        <c:axPos val="l"/>
        <c:numFmt formatCode="General" sourceLinked="1"/>
        <c:majorTickMark val="out"/>
        <c:minorTickMark val="none"/>
        <c:tickLblPos val="nextTo"/>
        <c:crossAx val="434262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Hoja1!$D$2</c:f>
              <c:strCache>
                <c:ptCount val="1"/>
                <c:pt idx="0">
                  <c:v>At</c:v>
                </c:pt>
              </c:strCache>
            </c:strRef>
          </c:tx>
          <c:trendline>
            <c:spPr>
              <a:ln w="25400">
                <a:solidFill>
                  <a:srgbClr val="FF0000"/>
                </a:solidFill>
              </a:ln>
            </c:spPr>
            <c:trendlineType val="linear"/>
            <c:dispRSqr val="1"/>
            <c:dispEq val="1"/>
            <c:trendlineLbl>
              <c:layout>
                <c:manualLayout>
                  <c:x val="2.2761379426502169E-2"/>
                  <c:y val="0.24823838196696002"/>
                </c:manualLayout>
              </c:layout>
              <c:numFmt formatCode="General" sourceLinked="0"/>
            </c:trendlineLbl>
          </c:trendline>
          <c:val>
            <c:numRef>
              <c:f>Hoja1!$D$3:$D$14</c:f>
              <c:numCache>
                <c:formatCode>General</c:formatCode>
                <c:ptCount val="12"/>
                <c:pt idx="0">
                  <c:v>200</c:v>
                </c:pt>
                <c:pt idx="1">
                  <c:v>230</c:v>
                </c:pt>
                <c:pt idx="2">
                  <c:v>260</c:v>
                </c:pt>
                <c:pt idx="3">
                  <c:v>180</c:v>
                </c:pt>
                <c:pt idx="4">
                  <c:v>270</c:v>
                </c:pt>
                <c:pt idx="5">
                  <c:v>240</c:v>
                </c:pt>
                <c:pt idx="6">
                  <c:v>250</c:v>
                </c:pt>
                <c:pt idx="7">
                  <c:v>300</c:v>
                </c:pt>
                <c:pt idx="8">
                  <c:v>320</c:v>
                </c:pt>
                <c:pt idx="9">
                  <c:v>350</c:v>
                </c:pt>
                <c:pt idx="10">
                  <c:v>240</c:v>
                </c:pt>
                <c:pt idx="11">
                  <c:v>210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Hoja1!$E$2</c:f>
              <c:strCache>
                <c:ptCount val="1"/>
                <c:pt idx="0">
                  <c:v>Ft</c:v>
                </c:pt>
              </c:strCache>
            </c:strRef>
          </c:tx>
          <c:val>
            <c:numRef>
              <c:f>Hoja1!$E$3:$E$14</c:f>
              <c:numCache>
                <c:formatCode>General</c:formatCode>
                <c:ptCount val="12"/>
                <c:pt idx="0">
                  <c:v>223</c:v>
                </c:pt>
                <c:pt idx="1">
                  <c:v>229</c:v>
                </c:pt>
                <c:pt idx="2">
                  <c:v>234</c:v>
                </c:pt>
                <c:pt idx="3">
                  <c:v>240</c:v>
                </c:pt>
                <c:pt idx="4">
                  <c:v>246</c:v>
                </c:pt>
                <c:pt idx="5">
                  <c:v>251</c:v>
                </c:pt>
                <c:pt idx="6">
                  <c:v>257</c:v>
                </c:pt>
                <c:pt idx="7">
                  <c:v>263</c:v>
                </c:pt>
                <c:pt idx="8">
                  <c:v>268</c:v>
                </c:pt>
                <c:pt idx="9">
                  <c:v>274</c:v>
                </c:pt>
                <c:pt idx="10">
                  <c:v>280</c:v>
                </c:pt>
                <c:pt idx="11">
                  <c:v>286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330624"/>
        <c:axId val="434336512"/>
      </c:lineChart>
      <c:catAx>
        <c:axId val="434330624"/>
        <c:scaling>
          <c:orientation val="minMax"/>
        </c:scaling>
        <c:delete val="0"/>
        <c:axPos val="b"/>
        <c:majorTickMark val="out"/>
        <c:minorTickMark val="none"/>
        <c:tickLblPos val="nextTo"/>
        <c:crossAx val="434336512"/>
        <c:crosses val="autoZero"/>
        <c:auto val="1"/>
        <c:lblAlgn val="ctr"/>
        <c:lblOffset val="100"/>
        <c:noMultiLvlLbl val="0"/>
      </c:catAx>
      <c:valAx>
        <c:axId val="434336512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>
                  <a:alpha val="1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43433062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169636</xdr:colOff>
      <xdr:row>0</xdr:row>
      <xdr:rowOff>202462</xdr:rowOff>
    </xdr:from>
    <xdr:to>
      <xdr:col>18</xdr:col>
      <xdr:colOff>169636</xdr:colOff>
      <xdr:row>15</xdr:row>
      <xdr:rowOff>52444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203349</xdr:colOff>
      <xdr:row>1</xdr:row>
      <xdr:rowOff>23888</xdr:rowOff>
    </xdr:from>
    <xdr:to>
      <xdr:col>24</xdr:col>
      <xdr:colOff>203349</xdr:colOff>
      <xdr:row>15</xdr:row>
      <xdr:rowOff>79677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169334</xdr:colOff>
      <xdr:row>33</xdr:row>
      <xdr:rowOff>30692</xdr:rowOff>
    </xdr:from>
    <xdr:to>
      <xdr:col>19</xdr:col>
      <xdr:colOff>169334</xdr:colOff>
      <xdr:row>47</xdr:row>
      <xdr:rowOff>106892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350044</xdr:colOff>
      <xdr:row>0</xdr:row>
      <xdr:rowOff>200024</xdr:rowOff>
    </xdr:from>
    <xdr:to>
      <xdr:col>17</xdr:col>
      <xdr:colOff>550069</xdr:colOff>
      <xdr:row>15</xdr:row>
      <xdr:rowOff>59530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tabSelected="1" zoomScale="84" zoomScaleNormal="84" workbookViewId="0">
      <selection activeCell="I25" sqref="I25"/>
    </sheetView>
  </sheetViews>
  <sheetFormatPr baseColWidth="10" defaultRowHeight="15" x14ac:dyDescent="0.25"/>
  <cols>
    <col min="1" max="1" width="1.7109375" style="1" customWidth="1"/>
    <col min="2" max="2" width="3.7109375" style="1" customWidth="1"/>
    <col min="3" max="3" width="7.7109375" style="1" customWidth="1"/>
    <col min="4" max="5" width="6.7109375" style="1" customWidth="1"/>
    <col min="6" max="6" width="9.7109375" style="1" customWidth="1"/>
    <col min="7" max="7" width="11.7109375" style="1" customWidth="1"/>
    <col min="8" max="8" width="10.7109375" style="1" customWidth="1"/>
    <col min="9" max="9" width="5.7109375" style="1" customWidth="1"/>
    <col min="10" max="10" width="9.7109375" style="1" customWidth="1"/>
    <col min="11" max="11" width="10.7109375" style="1" customWidth="1"/>
    <col min="12" max="12" width="5.7109375" style="1" customWidth="1"/>
    <col min="13" max="16384" width="11.42578125" style="1"/>
  </cols>
  <sheetData>
    <row r="1" spans="2:12" ht="15.75" thickBot="1" x14ac:dyDescent="0.3"/>
    <row r="2" spans="2:12" ht="15.75" thickBot="1" x14ac:dyDescent="0.3">
      <c r="B2" s="8" t="s">
        <v>21</v>
      </c>
      <c r="C2" s="2" t="s">
        <v>25</v>
      </c>
      <c r="D2" s="8" t="s">
        <v>18</v>
      </c>
      <c r="E2" s="6" t="s">
        <v>17</v>
      </c>
      <c r="F2" s="8" t="s">
        <v>14</v>
      </c>
      <c r="G2" s="6" t="s">
        <v>22</v>
      </c>
      <c r="H2" s="6" t="s">
        <v>19</v>
      </c>
      <c r="I2" s="8" t="s">
        <v>13</v>
      </c>
      <c r="J2" s="6" t="s">
        <v>15</v>
      </c>
      <c r="K2" s="8" t="s">
        <v>20</v>
      </c>
      <c r="L2" s="6" t="s">
        <v>16</v>
      </c>
    </row>
    <row r="3" spans="2:12" x14ac:dyDescent="0.25">
      <c r="B3" s="9">
        <v>1</v>
      </c>
      <c r="C3" s="3" t="s">
        <v>1</v>
      </c>
      <c r="D3" s="9">
        <v>200</v>
      </c>
      <c r="E3" s="7">
        <f>ROUND(5.6993*B3+217.12,0)</f>
        <v>223</v>
      </c>
      <c r="F3" s="9">
        <f>ABS(D3-E3)</f>
        <v>23</v>
      </c>
      <c r="G3" s="20">
        <f>F3/D3</f>
        <v>0.115</v>
      </c>
      <c r="H3" s="9">
        <f>F3</f>
        <v>23</v>
      </c>
      <c r="I3" s="24">
        <f>ROUND(H3/B3,1)</f>
        <v>23</v>
      </c>
      <c r="J3" s="9">
        <f>D3-E3</f>
        <v>-23</v>
      </c>
      <c r="K3" s="7">
        <f>J3</f>
        <v>-23</v>
      </c>
      <c r="L3" s="26">
        <f>ROUND(K3/I3,1)</f>
        <v>-1</v>
      </c>
    </row>
    <row r="4" spans="2:12" x14ac:dyDescent="0.25">
      <c r="B4" s="10">
        <v>2</v>
      </c>
      <c r="C4" s="4" t="s">
        <v>2</v>
      </c>
      <c r="D4" s="10">
        <v>230</v>
      </c>
      <c r="E4" s="7">
        <f t="shared" ref="E4:E14" si="0">ROUND(5.6993*B4+217.12,0)</f>
        <v>229</v>
      </c>
      <c r="F4" s="9">
        <f t="shared" ref="F4:F14" si="1">ABS(D4-E4)</f>
        <v>1</v>
      </c>
      <c r="G4" s="20">
        <f t="shared" ref="G4:G14" si="2">F4/D4</f>
        <v>4.3478260869565218E-3</v>
      </c>
      <c r="H4" s="10">
        <f>H3+F4</f>
        <v>24</v>
      </c>
      <c r="I4" s="24">
        <f t="shared" ref="I4:I14" si="3">ROUND(H4/B4,1)</f>
        <v>12</v>
      </c>
      <c r="J4" s="10">
        <f t="shared" ref="J4:J14" si="4">D4-E4</f>
        <v>1</v>
      </c>
      <c r="K4" s="7">
        <f>K3+J4</f>
        <v>-22</v>
      </c>
      <c r="L4" s="27">
        <f t="shared" ref="L4:L14" si="5">ROUND(K4/I4,1)</f>
        <v>-1.8</v>
      </c>
    </row>
    <row r="5" spans="2:12" x14ac:dyDescent="0.25">
      <c r="B5" s="10">
        <v>3</v>
      </c>
      <c r="C5" s="4" t="s">
        <v>3</v>
      </c>
      <c r="D5" s="10">
        <v>260</v>
      </c>
      <c r="E5" s="7">
        <f t="shared" si="0"/>
        <v>234</v>
      </c>
      <c r="F5" s="9">
        <f t="shared" si="1"/>
        <v>26</v>
      </c>
      <c r="G5" s="20">
        <f t="shared" si="2"/>
        <v>0.1</v>
      </c>
      <c r="H5" s="10">
        <f t="shared" ref="H5:H14" si="6">H4+F5</f>
        <v>50</v>
      </c>
      <c r="I5" s="24">
        <f t="shared" si="3"/>
        <v>16.7</v>
      </c>
      <c r="J5" s="10">
        <f t="shared" si="4"/>
        <v>26</v>
      </c>
      <c r="K5" s="7">
        <f t="shared" ref="K5:K14" si="7">K4+J5</f>
        <v>4</v>
      </c>
      <c r="L5" s="27">
        <f t="shared" si="5"/>
        <v>0.2</v>
      </c>
    </row>
    <row r="6" spans="2:12" x14ac:dyDescent="0.25">
      <c r="B6" s="10">
        <v>4</v>
      </c>
      <c r="C6" s="4" t="s">
        <v>4</v>
      </c>
      <c r="D6" s="10">
        <v>180</v>
      </c>
      <c r="E6" s="7">
        <f t="shared" si="0"/>
        <v>240</v>
      </c>
      <c r="F6" s="9">
        <f t="shared" si="1"/>
        <v>60</v>
      </c>
      <c r="G6" s="20">
        <f t="shared" si="2"/>
        <v>0.33333333333333331</v>
      </c>
      <c r="H6" s="10">
        <f t="shared" si="6"/>
        <v>110</v>
      </c>
      <c r="I6" s="24">
        <f t="shared" si="3"/>
        <v>27.5</v>
      </c>
      <c r="J6" s="10">
        <f t="shared" si="4"/>
        <v>-60</v>
      </c>
      <c r="K6" s="7">
        <f t="shared" si="7"/>
        <v>-56</v>
      </c>
      <c r="L6" s="29">
        <f t="shared" si="5"/>
        <v>-2</v>
      </c>
    </row>
    <row r="7" spans="2:12" x14ac:dyDescent="0.25">
      <c r="B7" s="10">
        <v>5</v>
      </c>
      <c r="C7" s="4" t="s">
        <v>5</v>
      </c>
      <c r="D7" s="10">
        <v>270</v>
      </c>
      <c r="E7" s="7">
        <f t="shared" si="0"/>
        <v>246</v>
      </c>
      <c r="F7" s="9">
        <f t="shared" si="1"/>
        <v>24</v>
      </c>
      <c r="G7" s="20">
        <f t="shared" si="2"/>
        <v>8.8888888888888892E-2</v>
      </c>
      <c r="H7" s="10">
        <f t="shared" si="6"/>
        <v>134</v>
      </c>
      <c r="I7" s="24">
        <f t="shared" si="3"/>
        <v>26.8</v>
      </c>
      <c r="J7" s="10">
        <f t="shared" si="4"/>
        <v>24</v>
      </c>
      <c r="K7" s="7">
        <f t="shared" si="7"/>
        <v>-32</v>
      </c>
      <c r="L7" s="27">
        <f t="shared" si="5"/>
        <v>-1.2</v>
      </c>
    </row>
    <row r="8" spans="2:12" x14ac:dyDescent="0.25">
      <c r="B8" s="10">
        <v>6</v>
      </c>
      <c r="C8" s="4" t="s">
        <v>6</v>
      </c>
      <c r="D8" s="10">
        <v>240</v>
      </c>
      <c r="E8" s="7">
        <f t="shared" si="0"/>
        <v>251</v>
      </c>
      <c r="F8" s="9">
        <f t="shared" si="1"/>
        <v>11</v>
      </c>
      <c r="G8" s="20">
        <f t="shared" si="2"/>
        <v>4.583333333333333E-2</v>
      </c>
      <c r="H8" s="10">
        <f t="shared" si="6"/>
        <v>145</v>
      </c>
      <c r="I8" s="24">
        <f t="shared" si="3"/>
        <v>24.2</v>
      </c>
      <c r="J8" s="10">
        <f t="shared" si="4"/>
        <v>-11</v>
      </c>
      <c r="K8" s="7">
        <f t="shared" si="7"/>
        <v>-43</v>
      </c>
      <c r="L8" s="27">
        <f t="shared" si="5"/>
        <v>-1.8</v>
      </c>
    </row>
    <row r="9" spans="2:12" x14ac:dyDescent="0.25">
      <c r="B9" s="10">
        <v>7</v>
      </c>
      <c r="C9" s="4" t="s">
        <v>7</v>
      </c>
      <c r="D9" s="10">
        <v>250</v>
      </c>
      <c r="E9" s="7">
        <f t="shared" si="0"/>
        <v>257</v>
      </c>
      <c r="F9" s="9">
        <f t="shared" si="1"/>
        <v>7</v>
      </c>
      <c r="G9" s="20">
        <f t="shared" si="2"/>
        <v>2.8000000000000001E-2</v>
      </c>
      <c r="H9" s="10">
        <f t="shared" si="6"/>
        <v>152</v>
      </c>
      <c r="I9" s="24">
        <f t="shared" si="3"/>
        <v>21.7</v>
      </c>
      <c r="J9" s="10">
        <f t="shared" si="4"/>
        <v>-7</v>
      </c>
      <c r="K9" s="7">
        <f t="shared" si="7"/>
        <v>-50</v>
      </c>
      <c r="L9" s="27">
        <f t="shared" si="5"/>
        <v>-2.2999999999999998</v>
      </c>
    </row>
    <row r="10" spans="2:12" x14ac:dyDescent="0.25">
      <c r="B10" s="10">
        <v>8</v>
      </c>
      <c r="C10" s="4" t="s">
        <v>8</v>
      </c>
      <c r="D10" s="10">
        <v>300</v>
      </c>
      <c r="E10" s="7">
        <f t="shared" si="0"/>
        <v>263</v>
      </c>
      <c r="F10" s="9">
        <f t="shared" si="1"/>
        <v>37</v>
      </c>
      <c r="G10" s="20">
        <f t="shared" si="2"/>
        <v>0.12333333333333334</v>
      </c>
      <c r="H10" s="10">
        <f t="shared" si="6"/>
        <v>189</v>
      </c>
      <c r="I10" s="24">
        <f t="shared" si="3"/>
        <v>23.6</v>
      </c>
      <c r="J10" s="10">
        <f t="shared" si="4"/>
        <v>37</v>
      </c>
      <c r="K10" s="7">
        <f t="shared" si="7"/>
        <v>-13</v>
      </c>
      <c r="L10" s="27">
        <f t="shared" si="5"/>
        <v>-0.6</v>
      </c>
    </row>
    <row r="11" spans="2:12" x14ac:dyDescent="0.25">
      <c r="B11" s="10">
        <v>9</v>
      </c>
      <c r="C11" s="4" t="s">
        <v>9</v>
      </c>
      <c r="D11" s="10">
        <v>320</v>
      </c>
      <c r="E11" s="7">
        <f t="shared" si="0"/>
        <v>268</v>
      </c>
      <c r="F11" s="9">
        <f t="shared" si="1"/>
        <v>52</v>
      </c>
      <c r="G11" s="20">
        <f t="shared" si="2"/>
        <v>0.16250000000000001</v>
      </c>
      <c r="H11" s="10">
        <f t="shared" si="6"/>
        <v>241</v>
      </c>
      <c r="I11" s="24">
        <f t="shared" si="3"/>
        <v>26.8</v>
      </c>
      <c r="J11" s="10">
        <f t="shared" si="4"/>
        <v>52</v>
      </c>
      <c r="K11" s="7">
        <f t="shared" si="7"/>
        <v>39</v>
      </c>
      <c r="L11" s="27">
        <f t="shared" si="5"/>
        <v>1.5</v>
      </c>
    </row>
    <row r="12" spans="2:12" x14ac:dyDescent="0.25">
      <c r="B12" s="10">
        <v>10</v>
      </c>
      <c r="C12" s="4" t="s">
        <v>10</v>
      </c>
      <c r="D12" s="10">
        <v>350</v>
      </c>
      <c r="E12" s="7">
        <f t="shared" si="0"/>
        <v>274</v>
      </c>
      <c r="F12" s="9">
        <f t="shared" si="1"/>
        <v>76</v>
      </c>
      <c r="G12" s="20">
        <f t="shared" si="2"/>
        <v>0.21714285714285714</v>
      </c>
      <c r="H12" s="10">
        <f t="shared" si="6"/>
        <v>317</v>
      </c>
      <c r="I12" s="24">
        <f t="shared" si="3"/>
        <v>31.7</v>
      </c>
      <c r="J12" s="10">
        <f t="shared" si="4"/>
        <v>76</v>
      </c>
      <c r="K12" s="7">
        <f t="shared" si="7"/>
        <v>115</v>
      </c>
      <c r="L12" s="27">
        <f t="shared" si="5"/>
        <v>3.6</v>
      </c>
    </row>
    <row r="13" spans="2:12" x14ac:dyDescent="0.25">
      <c r="B13" s="10">
        <v>11</v>
      </c>
      <c r="C13" s="4" t="s">
        <v>11</v>
      </c>
      <c r="D13" s="10">
        <v>240</v>
      </c>
      <c r="E13" s="7">
        <f t="shared" si="0"/>
        <v>280</v>
      </c>
      <c r="F13" s="9">
        <f t="shared" si="1"/>
        <v>40</v>
      </c>
      <c r="G13" s="20">
        <f t="shared" si="2"/>
        <v>0.16666666666666666</v>
      </c>
      <c r="H13" s="10">
        <f t="shared" si="6"/>
        <v>357</v>
      </c>
      <c r="I13" s="24">
        <f t="shared" si="3"/>
        <v>32.5</v>
      </c>
      <c r="J13" s="10">
        <f t="shared" si="4"/>
        <v>-40</v>
      </c>
      <c r="K13" s="7">
        <f t="shared" si="7"/>
        <v>75</v>
      </c>
      <c r="L13" s="27">
        <f t="shared" si="5"/>
        <v>2.2999999999999998</v>
      </c>
    </row>
    <row r="14" spans="2:12" ht="15.75" thickBot="1" x14ac:dyDescent="0.3">
      <c r="B14" s="11">
        <v>12</v>
      </c>
      <c r="C14" s="5" t="s">
        <v>12</v>
      </c>
      <c r="D14" s="11">
        <v>210</v>
      </c>
      <c r="E14" s="18">
        <f t="shared" si="0"/>
        <v>286</v>
      </c>
      <c r="F14" s="19">
        <f t="shared" si="1"/>
        <v>76</v>
      </c>
      <c r="G14" s="21">
        <f t="shared" si="2"/>
        <v>0.3619047619047619</v>
      </c>
      <c r="H14" s="11">
        <f t="shared" si="6"/>
        <v>433</v>
      </c>
      <c r="I14" s="25">
        <f t="shared" si="3"/>
        <v>36.1</v>
      </c>
      <c r="J14" s="11">
        <f t="shared" si="4"/>
        <v>-76</v>
      </c>
      <c r="K14" s="18">
        <f t="shared" si="7"/>
        <v>-1</v>
      </c>
      <c r="L14" s="28">
        <f t="shared" si="5"/>
        <v>0</v>
      </c>
    </row>
    <row r="16" spans="2:12" x14ac:dyDescent="0.25">
      <c r="F16" s="1" t="s">
        <v>23</v>
      </c>
      <c r="G16" s="22">
        <f>SUM(G3:G14)</f>
        <v>1.7469510006901312</v>
      </c>
      <c r="J16" s="31">
        <f>STDEV(J3:J14)</f>
        <v>45.504162313779474</v>
      </c>
    </row>
    <row r="17" spans="6:11" ht="15.75" thickBot="1" x14ac:dyDescent="0.3">
      <c r="F17" s="1" t="s">
        <v>21</v>
      </c>
      <c r="G17" s="1">
        <f>B14</f>
        <v>12</v>
      </c>
    </row>
    <row r="18" spans="6:11" ht="15.75" thickBot="1" x14ac:dyDescent="0.3">
      <c r="F18" s="12" t="s">
        <v>24</v>
      </c>
      <c r="G18" s="23">
        <f>G16/G17</f>
        <v>0.14557925005751093</v>
      </c>
    </row>
    <row r="21" spans="6:11" x14ac:dyDescent="0.25">
      <c r="K21" s="30" t="s">
        <v>26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8"/>
  <sheetViews>
    <sheetView workbookViewId="0">
      <selection activeCell="K2" sqref="G2:K2"/>
    </sheetView>
  </sheetViews>
  <sheetFormatPr baseColWidth="10" defaultRowHeight="15" x14ac:dyDescent="0.25"/>
  <cols>
    <col min="1" max="2" width="3.7109375" style="1" customWidth="1"/>
    <col min="3" max="3" width="7.7109375" style="1" customWidth="1"/>
    <col min="4" max="5" width="6.7109375" style="1" customWidth="1"/>
    <col min="6" max="6" width="9.7109375" style="1" customWidth="1"/>
    <col min="7" max="7" width="11.7109375" style="1" customWidth="1"/>
    <col min="8" max="8" width="6.7109375" style="1" customWidth="1"/>
    <col min="9" max="9" width="9.7109375" style="1" customWidth="1"/>
    <col min="10" max="10" width="11.7109375" style="1" customWidth="1"/>
    <col min="11" max="11" width="6.7109375" style="1" customWidth="1"/>
    <col min="12" max="13" width="15.7109375" style="1" customWidth="1"/>
    <col min="14" max="16384" width="11.42578125" style="1"/>
  </cols>
  <sheetData>
    <row r="1" spans="2:11" ht="15.75" thickBot="1" x14ac:dyDescent="0.3"/>
    <row r="2" spans="2:11" ht="15.75" thickBot="1" x14ac:dyDescent="0.3">
      <c r="B2" s="8" t="s">
        <v>21</v>
      </c>
      <c r="C2" s="2" t="s">
        <v>0</v>
      </c>
      <c r="D2" s="8" t="s">
        <v>18</v>
      </c>
      <c r="E2" s="6" t="s">
        <v>17</v>
      </c>
      <c r="F2" s="8" t="s">
        <v>14</v>
      </c>
      <c r="G2" s="6" t="s">
        <v>19</v>
      </c>
      <c r="H2" s="8" t="s">
        <v>13</v>
      </c>
      <c r="I2" s="6" t="s">
        <v>15</v>
      </c>
      <c r="J2" s="8" t="s">
        <v>20</v>
      </c>
      <c r="K2" s="6" t="s">
        <v>16</v>
      </c>
    </row>
    <row r="3" spans="2:11" x14ac:dyDescent="0.25">
      <c r="B3" s="9">
        <v>1</v>
      </c>
      <c r="C3" s="3" t="s">
        <v>1</v>
      </c>
      <c r="D3" s="9">
        <v>200</v>
      </c>
      <c r="E3" s="7">
        <f>ROUND(5.6993*B3+217.12,0)</f>
        <v>223</v>
      </c>
      <c r="F3" s="9">
        <f>ABS(D3-E3)</f>
        <v>23</v>
      </c>
      <c r="G3" s="9"/>
      <c r="H3" s="9"/>
      <c r="I3" s="9"/>
      <c r="J3" s="9"/>
      <c r="K3" s="9"/>
    </row>
    <row r="4" spans="2:11" x14ac:dyDescent="0.25">
      <c r="B4" s="10">
        <v>2</v>
      </c>
      <c r="C4" s="4" t="s">
        <v>2</v>
      </c>
      <c r="D4" s="10">
        <v>230</v>
      </c>
      <c r="E4" s="7">
        <f t="shared" ref="E4:E14" si="0">ROUND(5.6993*B4+217.12,0)</f>
        <v>229</v>
      </c>
      <c r="F4" s="9">
        <f t="shared" ref="F4:F14" si="1">ABS(D4-E4)</f>
        <v>1</v>
      </c>
      <c r="G4" s="13"/>
      <c r="H4" s="13"/>
      <c r="I4" s="13"/>
      <c r="J4" s="13"/>
      <c r="K4" s="13"/>
    </row>
    <row r="5" spans="2:11" x14ac:dyDescent="0.25">
      <c r="B5" s="10">
        <v>3</v>
      </c>
      <c r="C5" s="4" t="s">
        <v>3</v>
      </c>
      <c r="D5" s="10">
        <v>260</v>
      </c>
      <c r="E5" s="7">
        <f t="shared" si="0"/>
        <v>234</v>
      </c>
      <c r="F5" s="9">
        <f t="shared" si="1"/>
        <v>26</v>
      </c>
      <c r="G5" s="13"/>
      <c r="H5" s="13"/>
      <c r="I5" s="13"/>
      <c r="J5" s="13"/>
      <c r="K5" s="13"/>
    </row>
    <row r="6" spans="2:11" x14ac:dyDescent="0.25">
      <c r="B6" s="10">
        <v>4</v>
      </c>
      <c r="C6" s="4" t="s">
        <v>4</v>
      </c>
      <c r="D6" s="10">
        <v>180</v>
      </c>
      <c r="E6" s="7">
        <f t="shared" si="0"/>
        <v>240</v>
      </c>
      <c r="F6" s="9">
        <f t="shared" si="1"/>
        <v>60</v>
      </c>
      <c r="G6" s="13"/>
      <c r="H6" s="14"/>
      <c r="I6" s="13"/>
      <c r="J6" s="13"/>
      <c r="K6" s="14"/>
    </row>
    <row r="7" spans="2:11" x14ac:dyDescent="0.25">
      <c r="B7" s="10">
        <v>5</v>
      </c>
      <c r="C7" s="4" t="s">
        <v>5</v>
      </c>
      <c r="D7" s="10">
        <v>270</v>
      </c>
      <c r="E7" s="7">
        <f t="shared" si="0"/>
        <v>246</v>
      </c>
      <c r="F7" s="9">
        <f t="shared" si="1"/>
        <v>24</v>
      </c>
      <c r="G7" s="13"/>
      <c r="H7" s="14"/>
      <c r="I7" s="13"/>
      <c r="J7" s="13"/>
      <c r="K7" s="14"/>
    </row>
    <row r="8" spans="2:11" x14ac:dyDescent="0.25">
      <c r="B8" s="10">
        <v>6</v>
      </c>
      <c r="C8" s="4" t="s">
        <v>6</v>
      </c>
      <c r="D8" s="10">
        <v>240</v>
      </c>
      <c r="E8" s="7">
        <f t="shared" si="0"/>
        <v>251</v>
      </c>
      <c r="F8" s="9">
        <f t="shared" si="1"/>
        <v>11</v>
      </c>
      <c r="G8" s="13"/>
      <c r="H8" s="14"/>
      <c r="I8" s="13"/>
      <c r="J8" s="13"/>
      <c r="K8" s="14"/>
    </row>
    <row r="9" spans="2:11" x14ac:dyDescent="0.25">
      <c r="B9" s="10">
        <v>7</v>
      </c>
      <c r="C9" s="4" t="s">
        <v>7</v>
      </c>
      <c r="D9" s="10">
        <v>250</v>
      </c>
      <c r="E9" s="7">
        <f t="shared" si="0"/>
        <v>257</v>
      </c>
      <c r="F9" s="9">
        <f t="shared" si="1"/>
        <v>7</v>
      </c>
      <c r="G9" s="13"/>
      <c r="H9" s="14"/>
      <c r="I9" s="13"/>
      <c r="J9" s="13"/>
      <c r="K9" s="14"/>
    </row>
    <row r="10" spans="2:11" x14ac:dyDescent="0.25">
      <c r="B10" s="10">
        <v>8</v>
      </c>
      <c r="C10" s="4" t="s">
        <v>8</v>
      </c>
      <c r="D10" s="10">
        <v>300</v>
      </c>
      <c r="E10" s="7">
        <f t="shared" si="0"/>
        <v>263</v>
      </c>
      <c r="F10" s="9">
        <f t="shared" si="1"/>
        <v>37</v>
      </c>
      <c r="G10" s="13"/>
      <c r="H10" s="14"/>
      <c r="I10" s="13"/>
      <c r="J10" s="13"/>
      <c r="K10" s="14"/>
    </row>
    <row r="11" spans="2:11" x14ac:dyDescent="0.25">
      <c r="B11" s="10">
        <v>9</v>
      </c>
      <c r="C11" s="4" t="s">
        <v>9</v>
      </c>
      <c r="D11" s="10">
        <v>320</v>
      </c>
      <c r="E11" s="7">
        <f t="shared" si="0"/>
        <v>268</v>
      </c>
      <c r="F11" s="9">
        <f t="shared" si="1"/>
        <v>52</v>
      </c>
      <c r="G11" s="13"/>
      <c r="H11" s="14"/>
      <c r="I11" s="13"/>
      <c r="J11" s="13"/>
      <c r="K11" s="14"/>
    </row>
    <row r="12" spans="2:11" x14ac:dyDescent="0.25">
      <c r="B12" s="10">
        <v>10</v>
      </c>
      <c r="C12" s="4" t="s">
        <v>10</v>
      </c>
      <c r="D12" s="10">
        <v>350</v>
      </c>
      <c r="E12" s="7">
        <f t="shared" si="0"/>
        <v>274</v>
      </c>
      <c r="F12" s="9">
        <f t="shared" si="1"/>
        <v>76</v>
      </c>
      <c r="G12" s="13"/>
      <c r="H12" s="14"/>
      <c r="I12" s="13"/>
      <c r="J12" s="13"/>
      <c r="K12" s="15"/>
    </row>
    <row r="13" spans="2:11" x14ac:dyDescent="0.25">
      <c r="B13" s="10">
        <v>11</v>
      </c>
      <c r="C13" s="4" t="s">
        <v>11</v>
      </c>
      <c r="D13" s="10">
        <v>240</v>
      </c>
      <c r="E13" s="7">
        <f t="shared" si="0"/>
        <v>280</v>
      </c>
      <c r="F13" s="9">
        <f t="shared" si="1"/>
        <v>40</v>
      </c>
      <c r="G13" s="13"/>
      <c r="H13" s="14"/>
      <c r="I13" s="13"/>
      <c r="J13" s="13"/>
      <c r="K13" s="14"/>
    </row>
    <row r="14" spans="2:11" ht="15.75" thickBot="1" x14ac:dyDescent="0.3">
      <c r="B14" s="11">
        <v>12</v>
      </c>
      <c r="C14" s="5" t="s">
        <v>12</v>
      </c>
      <c r="D14" s="11">
        <v>210</v>
      </c>
      <c r="E14" s="7">
        <f t="shared" si="0"/>
        <v>286</v>
      </c>
      <c r="F14" s="9">
        <f t="shared" si="1"/>
        <v>76</v>
      </c>
      <c r="G14" s="16"/>
      <c r="H14" s="17"/>
      <c r="I14" s="16"/>
      <c r="J14" s="16"/>
      <c r="K14" s="17"/>
    </row>
    <row r="18" spans="3:13" x14ac:dyDescent="0.25">
      <c r="C18" s="32"/>
      <c r="D18" s="33"/>
      <c r="E18" s="33"/>
      <c r="F18" s="33"/>
      <c r="G18" s="33"/>
      <c r="H18" s="33"/>
      <c r="I18" s="33"/>
      <c r="J18" s="33"/>
      <c r="K18" s="33"/>
      <c r="L18" s="33"/>
      <c r="M18" s="33"/>
    </row>
  </sheetData>
  <mergeCells count="1">
    <mergeCell ref="C18:M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www.gestiondeoperaciones.net</dc:creator>
  <cp:lastModifiedBy>Francisco Yuraszeck</cp:lastModifiedBy>
  <dcterms:created xsi:type="dcterms:W3CDTF">2014-03-28T19:53:32Z</dcterms:created>
  <dcterms:modified xsi:type="dcterms:W3CDTF">2015-11-06T23:43:44Z</dcterms:modified>
</cp:coreProperties>
</file>