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www.gestiondeoperaciones.net" sheetId="1" r:id="rId1"/>
  </sheets>
  <definedNames>
    <definedName name="solver_adj" localSheetId="0" hidden="1">www.gestiondeoperaciones.net!$C$14:$E$16,www.gestiondeoperaciones.net!$C$21:$C$23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www.gestiondeoperaciones.net!$C$17:$E$17</definedName>
    <definedName name="solver_lhs2" localSheetId="0" hidden="1">www.gestiondeoperaciones.net!$C$21:$C$23</definedName>
    <definedName name="solver_lhs3" localSheetId="0" hidden="1">www.gestiondeoperaciones.net!$F$14:$F$16</definedName>
    <definedName name="solver_lhs4" localSheetId="0" hidden="1">www.gestiondeoperaciones.net!$F$21:$F$26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4</definedName>
    <definedName name="solver_nwt" localSheetId="0" hidden="1">1</definedName>
    <definedName name="solver_opt" localSheetId="0" hidden="1">www.gestiondeoperaciones.net!$C$25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2" localSheetId="0" hidden="1">5</definedName>
    <definedName name="solver_rel3" localSheetId="0" hidden="1">1</definedName>
    <definedName name="solver_rel4" localSheetId="0" hidden="1">1</definedName>
    <definedName name="solver_rhs1" localSheetId="0" hidden="1">www.gestiondeoperaciones.net!$C$18:$E$18</definedName>
    <definedName name="solver_rhs2" localSheetId="0" hidden="1">binario</definedName>
    <definedName name="solver_rhs3" localSheetId="0" hidden="1">www.gestiondeoperaciones.net!$G$14:$G$16</definedName>
    <definedName name="solver_rhs4" localSheetId="0" hidden="1">www.gestiondeoperaciones.net!$G$21:$G$26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G15" i="1" l="1"/>
  <c r="G16" i="1"/>
  <c r="G14" i="1"/>
  <c r="F15" i="1"/>
  <c r="F16" i="1"/>
  <c r="F14" i="1"/>
  <c r="D17" i="1"/>
  <c r="F22" i="1" s="1"/>
  <c r="E17" i="1"/>
  <c r="F26" i="1" s="1"/>
  <c r="C17" i="1"/>
  <c r="F24" i="1" s="1"/>
  <c r="D18" i="1"/>
  <c r="E18" i="1"/>
  <c r="C18" i="1"/>
  <c r="C25" i="1" l="1"/>
  <c r="F21" i="1"/>
  <c r="F23" i="1"/>
  <c r="H21" i="1"/>
  <c r="F25" i="1"/>
  <c r="H23" i="1"/>
  <c r="H22" i="1"/>
  <c r="H26" i="1"/>
  <c r="H24" i="1"/>
  <c r="H25" i="1"/>
</calcChain>
</file>

<file path=xl/sharedStrings.xml><?xml version="1.0" encoding="utf-8"?>
<sst xmlns="http://schemas.openxmlformats.org/spreadsheetml/2006/main" count="42" uniqueCount="26">
  <si>
    <t>Costo Prod.</t>
  </si>
  <si>
    <t>Costo Fijo</t>
  </si>
  <si>
    <t>Capacidad</t>
  </si>
  <si>
    <t>Con. Ceniza</t>
  </si>
  <si>
    <t>Cont. Sulfuro</t>
  </si>
  <si>
    <t>Mina 1</t>
  </si>
  <si>
    <t>Mina 2</t>
  </si>
  <si>
    <t>Mina 3</t>
  </si>
  <si>
    <t>Puerto 1</t>
  </si>
  <si>
    <t>Puerto 2</t>
  </si>
  <si>
    <t>Puerto 3</t>
  </si>
  <si>
    <t>Demandas</t>
  </si>
  <si>
    <t>L.IZQ</t>
  </si>
  <si>
    <t>L.DER</t>
  </si>
  <si>
    <t>Yi</t>
  </si>
  <si>
    <t>F.OBJETIVO</t>
  </si>
  <si>
    <t>MAX CEN P1</t>
  </si>
  <si>
    <t>MAX CEN P2</t>
  </si>
  <si>
    <t>MAX CEN P3</t>
  </si>
  <si>
    <t>MAX SUL P1</t>
  </si>
  <si>
    <t>MAX SUL P2</t>
  </si>
  <si>
    <t>MAX SUL P3</t>
  </si>
  <si>
    <t>%</t>
  </si>
  <si>
    <t>Xij</t>
  </si>
  <si>
    <t>www.gestiondeoperaciones.net/programacion-entera/problema-de-explotacion-de-minas-y-transporte-de-carbon-a-puertos/</t>
  </si>
  <si>
    <t>MAX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</si>
</sst>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rgb="FF008000"/>
      </top>
      <bottom style="medium">
        <color rgb="FF008000"/>
      </bottom>
      <diagonal/>
    </border>
    <border>
      <left/>
      <right/>
      <top/>
      <bottom style="thick">
        <color rgb="FF008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0" fontId="0" fillId="0" borderId="0" xfId="0" applyNumberFormat="1" applyFont="1" applyAlignment="1">
      <alignment horizontal="center"/>
    </xf>
    <xf numFmtId="9" fontId="0" fillId="0" borderId="0" xfId="0" applyNumberFormat="1" applyFont="1" applyAlignment="1">
      <alignment horizontal="center"/>
    </xf>
    <xf numFmtId="10" fontId="1" fillId="4" borderId="0" xfId="0" applyNumberFormat="1" applyFont="1" applyFill="1" applyAlignment="1">
      <alignment horizontal="center"/>
    </xf>
    <xf numFmtId="3" fontId="1" fillId="3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1" applyFont="1" applyAlignment="1">
      <alignment horizontal="center"/>
    </xf>
    <xf numFmtId="164" fontId="0" fillId="0" borderId="0" xfId="0" applyNumberFormat="1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estiondeoperaciones.net/programacion-entera/problema-de-explotacion-de-minas-y-transporte-de-carbon-a-puert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Q26"/>
  <sheetViews>
    <sheetView tabSelected="1" zoomScale="90" zoomScaleNormal="90" workbookViewId="0">
      <selection activeCell="I16" sqref="I16"/>
    </sheetView>
  </sheetViews>
  <sheetFormatPr baseColWidth="10" defaultRowHeight="15" x14ac:dyDescent="0.25"/>
  <cols>
    <col min="1" max="1" width="3.7109375" style="5" customWidth="1"/>
    <col min="2" max="7" width="11.42578125" style="5"/>
    <col min="8" max="8" width="7.7109375" style="5" customWidth="1"/>
    <col min="9" max="16384" width="11.42578125" style="5"/>
  </cols>
  <sheetData>
    <row r="1" spans="2:17" ht="15.75" thickBot="1" x14ac:dyDescent="0.3"/>
    <row r="2" spans="2:17" ht="31.5" thickTop="1" thickBot="1" x14ac:dyDescent="0.3">
      <c r="B2" s="1"/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</row>
    <row r="3" spans="2:17" x14ac:dyDescent="0.25">
      <c r="B3" s="2" t="s">
        <v>5</v>
      </c>
      <c r="C3" s="2">
        <v>52</v>
      </c>
      <c r="D3" s="2">
        <v>600</v>
      </c>
      <c r="E3" s="2">
        <v>110</v>
      </c>
      <c r="F3" s="2">
        <v>0.04</v>
      </c>
      <c r="G3" s="2">
        <v>0.03</v>
      </c>
    </row>
    <row r="4" spans="2:17" x14ac:dyDescent="0.25">
      <c r="B4" s="2" t="s">
        <v>6</v>
      </c>
      <c r="C4" s="2">
        <v>61</v>
      </c>
      <c r="D4" s="2">
        <v>570</v>
      </c>
      <c r="E4" s="2">
        <v>140</v>
      </c>
      <c r="F4" s="2">
        <v>0.05</v>
      </c>
      <c r="G4" s="2">
        <v>0.04</v>
      </c>
    </row>
    <row r="5" spans="2:17" ht="15.75" thickBot="1" x14ac:dyDescent="0.3">
      <c r="B5" s="3" t="s">
        <v>7</v>
      </c>
      <c r="C5" s="3">
        <v>59</v>
      </c>
      <c r="D5" s="3">
        <v>520</v>
      </c>
      <c r="E5" s="3">
        <v>150</v>
      </c>
      <c r="F5" s="3">
        <v>0.05</v>
      </c>
      <c r="G5" s="3">
        <v>0.01</v>
      </c>
    </row>
    <row r="6" spans="2:17" ht="16.5" thickTop="1" thickBot="1" x14ac:dyDescent="0.3"/>
    <row r="7" spans="2:17" ht="17.25" thickTop="1" thickBot="1" x14ac:dyDescent="0.3">
      <c r="B7" s="1"/>
      <c r="C7" s="1" t="s">
        <v>8</v>
      </c>
      <c r="D7" s="1" t="s">
        <v>9</v>
      </c>
      <c r="E7" s="1" t="s">
        <v>10</v>
      </c>
      <c r="G7" s="14" t="s">
        <v>24</v>
      </c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2:17" x14ac:dyDescent="0.25">
      <c r="B8" s="2" t="s">
        <v>5</v>
      </c>
      <c r="C8" s="2">
        <v>9</v>
      </c>
      <c r="D8" s="2">
        <v>8</v>
      </c>
      <c r="E8" s="2">
        <v>13</v>
      </c>
      <c r="M8" s="7"/>
    </row>
    <row r="9" spans="2:17" x14ac:dyDescent="0.25">
      <c r="B9" s="2" t="s">
        <v>6</v>
      </c>
      <c r="C9" s="2">
        <v>5</v>
      </c>
      <c r="D9" s="2">
        <v>9</v>
      </c>
      <c r="E9" s="2">
        <v>11</v>
      </c>
      <c r="M9" s="8"/>
    </row>
    <row r="10" spans="2:17" x14ac:dyDescent="0.25">
      <c r="B10" s="2" t="s">
        <v>7</v>
      </c>
      <c r="C10" s="2">
        <v>7</v>
      </c>
      <c r="D10" s="2">
        <v>10</v>
      </c>
      <c r="E10" s="2">
        <v>5</v>
      </c>
    </row>
    <row r="11" spans="2:17" ht="15.75" thickBot="1" x14ac:dyDescent="0.3">
      <c r="B11" s="3" t="s">
        <v>11</v>
      </c>
      <c r="C11" s="3">
        <v>70</v>
      </c>
      <c r="D11" s="3">
        <v>80</v>
      </c>
      <c r="E11" s="3">
        <v>60</v>
      </c>
    </row>
    <row r="12" spans="2:17" ht="16.5" thickTop="1" thickBot="1" x14ac:dyDescent="0.3"/>
    <row r="13" spans="2:17" ht="16.5" thickTop="1" thickBot="1" x14ac:dyDescent="0.3">
      <c r="B13" s="12" t="s">
        <v>23</v>
      </c>
      <c r="C13" s="1" t="s">
        <v>8</v>
      </c>
      <c r="D13" s="1" t="s">
        <v>9</v>
      </c>
      <c r="E13" s="1" t="s">
        <v>10</v>
      </c>
      <c r="F13" s="4" t="s">
        <v>12</v>
      </c>
      <c r="G13" s="4" t="s">
        <v>13</v>
      </c>
    </row>
    <row r="14" spans="2:17" x14ac:dyDescent="0.25">
      <c r="B14" s="2" t="s">
        <v>5</v>
      </c>
      <c r="C14" s="11">
        <v>35.000000000000007</v>
      </c>
      <c r="D14" s="11">
        <v>44.999999999999986</v>
      </c>
      <c r="E14" s="11">
        <v>30.000000000000011</v>
      </c>
      <c r="F14" s="5">
        <f>SUM(C14:E14)</f>
        <v>110.00000000000001</v>
      </c>
      <c r="G14" s="5">
        <f>E3*C21</f>
        <v>110</v>
      </c>
    </row>
    <row r="15" spans="2:17" x14ac:dyDescent="0.25">
      <c r="B15" s="2" t="s">
        <v>6</v>
      </c>
      <c r="C15" s="11">
        <v>0</v>
      </c>
      <c r="D15" s="11">
        <v>0</v>
      </c>
      <c r="E15" s="11">
        <v>0</v>
      </c>
      <c r="F15" s="5">
        <f t="shared" ref="F15:F16" si="0">SUM(C15:E15)</f>
        <v>0</v>
      </c>
      <c r="G15" s="5">
        <f t="shared" ref="G15:G16" si="1">E4*C22</f>
        <v>0</v>
      </c>
    </row>
    <row r="16" spans="2:17" x14ac:dyDescent="0.25">
      <c r="B16" s="2" t="s">
        <v>7</v>
      </c>
      <c r="C16" s="11">
        <v>34.999999999999986</v>
      </c>
      <c r="D16" s="11">
        <v>35.000000000000021</v>
      </c>
      <c r="E16" s="11">
        <v>29.999999999999979</v>
      </c>
      <c r="F16" s="5">
        <f t="shared" si="0"/>
        <v>99.999999999999972</v>
      </c>
      <c r="G16" s="5">
        <f t="shared" si="1"/>
        <v>150</v>
      </c>
    </row>
    <row r="17" spans="2:9" x14ac:dyDescent="0.25">
      <c r="B17" s="2" t="s">
        <v>12</v>
      </c>
      <c r="C17" s="5">
        <f>SUM(C14:C16)</f>
        <v>70</v>
      </c>
      <c r="D17" s="5">
        <f t="shared" ref="D17:E17" si="2">SUM(D14:D16)</f>
        <v>80</v>
      </c>
      <c r="E17" s="5">
        <f t="shared" si="2"/>
        <v>59.999999999999986</v>
      </c>
    </row>
    <row r="18" spans="2:9" x14ac:dyDescent="0.25">
      <c r="B18" s="2" t="s">
        <v>13</v>
      </c>
      <c r="C18" s="5">
        <f>C11</f>
        <v>70</v>
      </c>
      <c r="D18" s="5">
        <f t="shared" ref="D18:E18" si="3">D11</f>
        <v>80</v>
      </c>
      <c r="E18" s="5">
        <f t="shared" si="3"/>
        <v>60</v>
      </c>
    </row>
    <row r="20" spans="2:9" x14ac:dyDescent="0.25">
      <c r="C20" s="6" t="s">
        <v>14</v>
      </c>
      <c r="F20" s="6" t="s">
        <v>12</v>
      </c>
      <c r="G20" s="6" t="s">
        <v>13</v>
      </c>
      <c r="H20" s="6" t="s">
        <v>22</v>
      </c>
      <c r="I20" s="6" t="s">
        <v>25</v>
      </c>
    </row>
    <row r="21" spans="2:9" x14ac:dyDescent="0.25">
      <c r="B21" s="2" t="s">
        <v>5</v>
      </c>
      <c r="C21" s="11">
        <v>1</v>
      </c>
      <c r="E21" s="5" t="s">
        <v>16</v>
      </c>
      <c r="F21" s="5">
        <f>SUMPRODUCT(F3:F5,C14:C16)-0.045*C17</f>
        <v>0</v>
      </c>
      <c r="G21" s="5">
        <v>0</v>
      </c>
      <c r="H21" s="9">
        <f>SUMPRODUCT(F3:F5,C14:C16)/C17</f>
        <v>4.4999999999999991E-2</v>
      </c>
      <c r="I21" s="15">
        <v>4.4999999999999998E-2</v>
      </c>
    </row>
    <row r="22" spans="2:9" x14ac:dyDescent="0.25">
      <c r="B22" s="2" t="s">
        <v>6</v>
      </c>
      <c r="C22" s="11">
        <v>0</v>
      </c>
      <c r="E22" s="5" t="s">
        <v>17</v>
      </c>
      <c r="F22" s="5">
        <f>SUMPRODUCT(F3:F5,D14:D16)-0.045*D17</f>
        <v>-4.9999999999998934E-2</v>
      </c>
      <c r="G22" s="5">
        <v>0</v>
      </c>
      <c r="H22" s="9">
        <f>SUMPRODUCT(F3:F5,D14:D16)/D17</f>
        <v>4.4375000000000012E-2</v>
      </c>
      <c r="I22" s="15">
        <v>4.4999999999999998E-2</v>
      </c>
    </row>
    <row r="23" spans="2:9" x14ac:dyDescent="0.25">
      <c r="B23" s="2" t="s">
        <v>7</v>
      </c>
      <c r="C23" s="11">
        <v>1</v>
      </c>
      <c r="E23" s="5" t="s">
        <v>18</v>
      </c>
      <c r="F23" s="5">
        <f>SUMPRODUCT(F3:F5,E14:E16)-0.045*E17</f>
        <v>0</v>
      </c>
      <c r="G23" s="5">
        <v>0</v>
      </c>
      <c r="H23" s="9">
        <f>SUMPRODUCT(F3:F5,E14:E16)/E17</f>
        <v>4.4999999999999998E-2</v>
      </c>
      <c r="I23" s="15">
        <v>4.4999999999999998E-2</v>
      </c>
    </row>
    <row r="24" spans="2:9" x14ac:dyDescent="0.25">
      <c r="E24" s="5" t="s">
        <v>19</v>
      </c>
      <c r="F24" s="5">
        <f>SUMPRODUCT(G3:G5,C14:C16)-0.03*C17</f>
        <v>-0.7</v>
      </c>
      <c r="G24" s="5">
        <v>0</v>
      </c>
      <c r="H24" s="9">
        <f>SUMPRODUCT(G3:G5,C14:C16)/C17</f>
        <v>0.02</v>
      </c>
      <c r="I24" s="15">
        <v>0.03</v>
      </c>
    </row>
    <row r="25" spans="2:9" x14ac:dyDescent="0.25">
      <c r="B25" s="6" t="s">
        <v>15</v>
      </c>
      <c r="C25" s="10">
        <f>SUMPRODUCT(D3:D5,C21:C23)+SUMPRODUCT(C8:E10,C14:E16)+SUMPRODUCT(C3:C5,F14:F16)</f>
        <v>14550</v>
      </c>
      <c r="E25" s="5" t="s">
        <v>20</v>
      </c>
      <c r="F25" s="5">
        <f>SUMPRODUCT(G3:G5,D14:D16)-0.03*D17</f>
        <v>-0.70000000000000018</v>
      </c>
      <c r="G25" s="5">
        <v>0</v>
      </c>
      <c r="H25" s="9">
        <f>SUMPRODUCT(G3:G5,D14:D16)/D17</f>
        <v>2.1249999999999998E-2</v>
      </c>
      <c r="I25" s="15">
        <v>0.03</v>
      </c>
    </row>
    <row r="26" spans="2:9" x14ac:dyDescent="0.25">
      <c r="E26" s="5" t="s">
        <v>21</v>
      </c>
      <c r="F26" s="5">
        <f>SUMPRODUCT(G3:G5,E14:E16)-0.03*E17</f>
        <v>-0.59999999999999964</v>
      </c>
      <c r="G26" s="5">
        <v>0</v>
      </c>
      <c r="H26" s="9">
        <f>SUMPRODUCT(G3:G5,E14:E16)/E17</f>
        <v>2.0000000000000004E-2</v>
      </c>
      <c r="I26" s="15">
        <v>0.03</v>
      </c>
    </row>
  </sheetData>
  <mergeCells count="1">
    <mergeCell ref="G7:Q7"/>
  </mergeCells>
  <hyperlinks>
    <hyperlink ref="G7" r:id="rId1"/>
  </hyperlinks>
  <pageMargins left="0.7" right="0.7" top="0.75" bottom="0.75" header="0.3" footer="0.3"/>
  <pageSetup paperSize="9" orientation="portrait" horizontalDpi="0" verticalDpi="0" r:id="rId2"/>
  <ignoredErrors>
    <ignoredError sqref="H22:H26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www.gestiondeoperaciones.net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Yuraszeck</dc:creator>
  <cp:lastModifiedBy>Francisco Yuraszeck</cp:lastModifiedBy>
  <dcterms:created xsi:type="dcterms:W3CDTF">2015-07-15T12:56:52Z</dcterms:created>
  <dcterms:modified xsi:type="dcterms:W3CDTF">2015-07-21T14:46:04Z</dcterms:modified>
</cp:coreProperties>
</file>