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"/>
    </mc:Choice>
  </mc:AlternateContent>
  <bookViews>
    <workbookView xWindow="0" yWindow="0" windowWidth="20490" windowHeight="7620" activeTab="2"/>
  </bookViews>
  <sheets>
    <sheet name="WB! Status" sheetId="5" r:id="rId1"/>
    <sheet name="Formulación 1" sheetId="2" r:id="rId2"/>
    <sheet name="Formulación 2" sheetId="3" r:id="rId3"/>
  </sheets>
  <externalReferences>
    <externalReference r:id="rId4"/>
  </externalReferences>
  <definedNames>
    <definedName name="OpenSolver_ChosenSolver" localSheetId="2" hidden="1">CBC</definedName>
    <definedName name="OpenSolver_DualsNewSheet" localSheetId="2" hidden="1">FALSE</definedName>
    <definedName name="OpenSolver_LinearityCheck" localSheetId="2" hidden="1">1</definedName>
    <definedName name="OpenSolver_UpdateSensitivity" localSheetId="2" hidden="1">TRUE</definedName>
    <definedName name="param_cuthi" localSheetId="1" hidden="1">2E+30</definedName>
    <definedName name="param_cuthi" localSheetId="2" hidden="1">2E+30</definedName>
    <definedName name="param_cutlo" localSheetId="1" hidden="1">-2E+30</definedName>
    <definedName name="param_cutlo" localSheetId="2" hidden="1">-2E+30</definedName>
    <definedName name="param_epstep" localSheetId="1" hidden="1">0.000001</definedName>
    <definedName name="param_epstep" localSheetId="2" hidden="1">0.000001</definedName>
    <definedName name="param_iisbnd" localSheetId="1" hidden="1">0</definedName>
    <definedName name="param_iisbnd" localSheetId="2" hidden="1">0</definedName>
    <definedName name="solver_adj" localSheetId="1" hidden="1">'Formulación 1'!$C$9:$G$11</definedName>
    <definedName name="solver_adj_ob" localSheetId="1" hidden="1">1</definedName>
    <definedName name="solver_adj_ob" localSheetId="2" hidden="1">1</definedName>
    <definedName name="solver_adj_ob1" localSheetId="2" hidden="1">1</definedName>
    <definedName name="solver_adj1" localSheetId="2" hidden="1">'Formulación 2'!$D$22:$H$22</definedName>
    <definedName name="solver_cha" localSheetId="1" hidden="1">0</definedName>
    <definedName name="solver_cha" localSheetId="2" hidden="1">0</definedName>
    <definedName name="solver_chc1" localSheetId="1" hidden="1">0</definedName>
    <definedName name="solver_chc1" localSheetId="2" hidden="1">0</definedName>
    <definedName name="solver_chc2" localSheetId="1" hidden="1">0</definedName>
    <definedName name="solver_chc2" localSheetId="2" hidden="1">0</definedName>
    <definedName name="solver_chc3" localSheetId="1" hidden="1">0</definedName>
    <definedName name="solver_chc3" localSheetId="2" hidden="1">0</definedName>
    <definedName name="solver_chc4" localSheetId="2" hidden="1">0</definedName>
    <definedName name="solver_chc5" localSheetId="2" hidden="1">0</definedName>
    <definedName name="solver_chc6" localSheetId="2" hidden="1">0</definedName>
    <definedName name="solver_chc7" localSheetId="2" hidden="1">0</definedName>
    <definedName name="solver_chn" localSheetId="1" hidden="1">4</definedName>
    <definedName name="solver_chn" localSheetId="2" hidden="1">4</definedName>
    <definedName name="solver_chp1" localSheetId="1" hidden="1">0</definedName>
    <definedName name="solver_chp1" localSheetId="2" hidden="1">0</definedName>
    <definedName name="solver_chp2" localSheetId="1" hidden="1">0</definedName>
    <definedName name="solver_chp2" localSheetId="2" hidden="1">0</definedName>
    <definedName name="solver_chp3" localSheetId="1" hidden="1">0</definedName>
    <definedName name="solver_chp3" localSheetId="2" hidden="1">0</definedName>
    <definedName name="solver_chp4" localSheetId="2" hidden="1">0</definedName>
    <definedName name="solver_chp5" localSheetId="2" hidden="1">0</definedName>
    <definedName name="solver_chp6" localSheetId="2" hidden="1">0</definedName>
    <definedName name="solver_chp7" localSheetId="2" hidden="1">0</definedName>
    <definedName name="solver_cht" localSheetId="1" hidden="1">0</definedName>
    <definedName name="solver_cht" localSheetId="2" hidden="1">0</definedName>
    <definedName name="solver_cir1" localSheetId="1" hidden="1">1</definedName>
    <definedName name="solver_cir1" localSheetId="2" hidden="1">1</definedName>
    <definedName name="solver_cir2" localSheetId="1" hidden="1">1</definedName>
    <definedName name="solver_cir2" localSheetId="2" hidden="1">1</definedName>
    <definedName name="solver_cir3" localSheetId="1" hidden="1">1</definedName>
    <definedName name="solver_cir3" localSheetId="2" hidden="1">1</definedName>
    <definedName name="solver_cir4" localSheetId="2" hidden="1">1</definedName>
    <definedName name="solver_cir5" localSheetId="2" hidden="1">1</definedName>
    <definedName name="solver_cir6" localSheetId="2" hidden="1">1</definedName>
    <definedName name="solver_cir7" localSheetId="2" hidden="1">1</definedName>
    <definedName name="solver_con" localSheetId="1" hidden="1">" "</definedName>
    <definedName name="solver_con" localSheetId="2" hidden="1">" "</definedName>
    <definedName name="solver_con1" localSheetId="1" hidden="1">" "</definedName>
    <definedName name="solver_con1" localSheetId="2" hidden="1">" "</definedName>
    <definedName name="solver_con2" localSheetId="1" hidden="1">" "</definedName>
    <definedName name="solver_con2" localSheetId="2" hidden="1">" "</definedName>
    <definedName name="solver_con3" localSheetId="1" hidden="1">" "</definedName>
    <definedName name="solver_con3" localSheetId="2" hidden="1">" "</definedName>
    <definedName name="solver_con4" localSheetId="2" hidden="1">" "</definedName>
    <definedName name="solver_con5" localSheetId="2" hidden="1">" "</definedName>
    <definedName name="solver_con6" localSheetId="2" hidden="1">" "</definedName>
    <definedName name="solver_con7" localSheetId="2" hidden="1">" "</definedName>
    <definedName name="solver_cvg" localSheetId="1" hidden="1">0.0001</definedName>
    <definedName name="solver_cvg" localSheetId="2" hidden="1">0.0001</definedName>
    <definedName name="solver_dia" localSheetId="1" hidden="1">5</definedName>
    <definedName name="solver_dia" localSheetId="2" hidden="1">5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ao" localSheetId="1" hidden="1">0</definedName>
    <definedName name="solver_iao" localSheetId="2" hidden="1">0</definedName>
    <definedName name="solver_int" localSheetId="1" hidden="1">0</definedName>
    <definedName name="solver_int" localSheetId="2" hidden="1">0</definedName>
    <definedName name="solver_irs" localSheetId="1" hidden="1">0</definedName>
    <definedName name="solver_irs" localSheetId="2" hidden="1">0</definedName>
    <definedName name="solver_ism" localSheetId="1" hidden="1">0</definedName>
    <definedName name="solver_ism" localSheetId="2" hidden="1">0</definedName>
    <definedName name="solver_itr" localSheetId="1" hidden="1">2147483647</definedName>
    <definedName name="solver_itr" localSheetId="2" hidden="1">2147483647</definedName>
    <definedName name="solver_kiv" localSheetId="1" hidden="1">2E+30</definedName>
    <definedName name="solver_kiv" localSheetId="2" hidden="1">2E+30</definedName>
    <definedName name="solver_lhs_ob1" localSheetId="1" hidden="1">0</definedName>
    <definedName name="solver_lhs_ob1" localSheetId="2" hidden="1">0</definedName>
    <definedName name="solver_lhs_ob2" localSheetId="1" hidden="1">0</definedName>
    <definedName name="solver_lhs_ob2" localSheetId="2" hidden="1">0</definedName>
    <definedName name="solver_lhs_ob3" localSheetId="1" hidden="1">0</definedName>
    <definedName name="solver_lhs_ob3" localSheetId="2" hidden="1">0</definedName>
    <definedName name="solver_lhs_ob4" localSheetId="2" hidden="1">0</definedName>
    <definedName name="solver_lhs_ob5" localSheetId="2" hidden="1">0</definedName>
    <definedName name="solver_lhs_ob6" localSheetId="2" hidden="1">0</definedName>
    <definedName name="solver_lhs_ob7" localSheetId="2" hidden="1">0</definedName>
    <definedName name="solver_lhs1" localSheetId="1" hidden="1">'Formulación 1'!$C$11:$G$11</definedName>
    <definedName name="solver_lhs1" localSheetId="2" hidden="1">'Formulación 2'!$D$22:$H$22</definedName>
    <definedName name="solver_lhs2" localSheetId="1" hidden="1">'Formulación 1'!$J$3:$J$7</definedName>
    <definedName name="solver_lhs2" localSheetId="2" hidden="1">'Formulación 2'!$K$18:$K$32</definedName>
    <definedName name="solver_lhs3" localSheetId="1" hidden="1">'Formulación 1'!$J$8:$J$12</definedName>
    <definedName name="solver_lhs3" localSheetId="2" hidden="1">'Formulación 2'!$K$3:$K$17</definedName>
    <definedName name="solver_lhs4" localSheetId="2" hidden="1">'Formulación 2'!$F$11:$H$11</definedName>
    <definedName name="solver_lhs5" localSheetId="2" hidden="1">'Formulación 2'!$G$18:$H$18</definedName>
    <definedName name="solver_lhs6" localSheetId="2" hidden="1">'Formulación 2'!$H$19</definedName>
    <definedName name="solver_lhs7" localSheetId="2" hidden="1">'Formulación 2'!$K$3:$K$17</definedName>
    <definedName name="solver_lin" localSheetId="1" hidden="1">2</definedName>
    <definedName name="solver_lin" localSheetId="2" hidden="1">2</definedName>
    <definedName name="solver_lva" localSheetId="1" hidden="1">0</definedName>
    <definedName name="solver_lva" localSheetId="2" hidden="1">0</definedName>
    <definedName name="solver_mda" localSheetId="1" hidden="1">4</definedName>
    <definedName name="solver_mda" localSheetId="2" hidden="1">4</definedName>
    <definedName name="solver_mip" localSheetId="1" hidden="1">2147483647</definedName>
    <definedName name="solver_mip" localSheetId="2" hidden="1">2147483647</definedName>
    <definedName name="solver_mod" localSheetId="1" hidden="1">3</definedName>
    <definedName name="solver_mod" localSheetId="2" hidden="1">3</definedName>
    <definedName name="solver_msl" localSheetId="1" hidden="1">0</definedName>
    <definedName name="solver_msl" localSheetId="2" hidden="1">0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tr" localSheetId="1" hidden="1">0</definedName>
    <definedName name="solver_ntr" localSheetId="2" hidden="1">0</definedName>
    <definedName name="solver_ntri" hidden="1">1000</definedName>
    <definedName name="solver_num" localSheetId="1" hidden="1">3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obc" localSheetId="1" hidden="1">0</definedName>
    <definedName name="solver_obc" localSheetId="2" hidden="1">0</definedName>
    <definedName name="solver_obp" localSheetId="1" hidden="1">0</definedName>
    <definedName name="solver_obp" localSheetId="2" hidden="1">0</definedName>
    <definedName name="solver_opt" localSheetId="1" hidden="1">'Formulación 1'!$C$13</definedName>
    <definedName name="solver_opt_ob" localSheetId="1" hidden="1">1</definedName>
    <definedName name="solver_opt_ob" localSheetId="2" hidden="1">1</definedName>
    <definedName name="solver_pre" localSheetId="1" hidden="1">0.000001</definedName>
    <definedName name="solver_pre" localSheetId="2" hidden="1">0.000001</definedName>
    <definedName name="solver_psi" localSheetId="1" hidden="1">0</definedName>
    <definedName name="solver_psi" localSheetId="2" hidden="1">0</definedName>
    <definedName name="solver_rbv" localSheetId="1" hidden="1">1</definedName>
    <definedName name="solver_rbv" localSheetId="2" hidden="1">1</definedName>
    <definedName name="solver_rdp" localSheetId="1" hidden="1">0</definedName>
    <definedName name="solver_rdp" localSheetId="2" hidden="1">0</definedName>
    <definedName name="solver_reco1" localSheetId="1" hidden="1">0</definedName>
    <definedName name="solver_reco1" localSheetId="2" hidden="1">0</definedName>
    <definedName name="solver_reco2" localSheetId="1" hidden="1">0</definedName>
    <definedName name="solver_reco2" localSheetId="2" hidden="1">0</definedName>
    <definedName name="solver_reco3" localSheetId="1" hidden="1">0</definedName>
    <definedName name="solver_reco3" localSheetId="2" hidden="1">0</definedName>
    <definedName name="solver_reco4" localSheetId="2" hidden="1">0</definedName>
    <definedName name="solver_reco5" localSheetId="2" hidden="1">0</definedName>
    <definedName name="solver_reco6" localSheetId="2" hidden="1">0</definedName>
    <definedName name="solver_reco7" localSheetId="2" hidden="1">0</definedName>
    <definedName name="solver_rel1" localSheetId="1" hidden="1">5</definedName>
    <definedName name="solver_rel1" localSheetId="2" hidden="1">5</definedName>
    <definedName name="solver_rel2" localSheetId="1" hidden="1">2</definedName>
    <definedName name="solver_rel2" localSheetId="2" hidden="1">1</definedName>
    <definedName name="solver_rel3" localSheetId="1" hidden="1">1</definedName>
    <definedName name="solver_rel3" localSheetId="2" hidden="1">2</definedName>
    <definedName name="solver_rel4" localSheetId="2" hidden="1">1</definedName>
    <definedName name="solver_rel5" localSheetId="2" hidden="1">1</definedName>
    <definedName name="solver_rel6" localSheetId="2" hidden="1">1</definedName>
    <definedName name="solver_rel7" localSheetId="2" hidden="1">2</definedName>
    <definedName name="solver_rep" localSheetId="1" hidden="1">0</definedName>
    <definedName name="solver_rep" localSheetId="2" hidden="1">0</definedName>
    <definedName name="solver_rhs1" localSheetId="2" hidden="1">binary</definedName>
    <definedName name="solver_rhs2" localSheetId="1" hidden="1">'Formulación 1'!$K$3:$K$7</definedName>
    <definedName name="solver_rhs2" localSheetId="2" hidden="1">'Formulación 2'!$L$18:$L$32</definedName>
    <definedName name="solver_rhs3" localSheetId="1" hidden="1">'Formulación 1'!$K$8:$K$12</definedName>
    <definedName name="solver_rhs3" localSheetId="2" hidden="1">'Formulación 2'!$L$3:$L$17</definedName>
    <definedName name="solver_rhs4" localSheetId="2" hidden="1">'Formulación 2'!$S$6:$U$6</definedName>
    <definedName name="solver_rhs5" localSheetId="2" hidden="1">'Formulación 2'!$T$7:$U$7</definedName>
    <definedName name="solver_rhs6" localSheetId="2" hidden="1">'Formulación 2'!$U$8</definedName>
    <definedName name="solver_rhs7" localSheetId="2" hidden="1">'Formulación 2'!$L$3:$L$17</definedName>
    <definedName name="solver_rlx" localSheetId="1" hidden="1">0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rsmp" hidden="1">2</definedName>
    <definedName name="solver_rtr" localSheetId="1" hidden="1">0</definedName>
    <definedName name="solver_rtr" localSheetId="2" hidden="1">0</definedName>
    <definedName name="solver_rxc1" localSheetId="1" hidden="1">1</definedName>
    <definedName name="solver_rxc1" localSheetId="2" hidden="1">1</definedName>
    <definedName name="solver_rxc2" localSheetId="1" hidden="1">1</definedName>
    <definedName name="solver_rxc2" localSheetId="2" hidden="1">1</definedName>
    <definedName name="solver_rxc3" localSheetId="1" hidden="1">1</definedName>
    <definedName name="solver_rxc3" localSheetId="2" hidden="1">1</definedName>
    <definedName name="solver_rxc4" localSheetId="2" hidden="1">1</definedName>
    <definedName name="solver_rxc5" localSheetId="2" hidden="1">1</definedName>
    <definedName name="solver_rxc6" localSheetId="2" hidden="1">1</definedName>
    <definedName name="solver_rxc7" localSheetId="2" hidden="1">1</definedName>
    <definedName name="solver_rxv" localSheetId="1" hidden="1">1</definedName>
    <definedName name="solver_rxv" localSheetId="2" hidden="1">1</definedName>
    <definedName name="solver_rxv1" localSheetId="2" hidden="1">1</definedName>
    <definedName name="solver_scl" localSheetId="1" hidden="1">0</definedName>
    <definedName name="solver_scl" localSheetId="2" hidden="1">0</definedName>
    <definedName name="solver_seed" hidden="1">0</definedName>
    <definedName name="solver_sel" localSheetId="1" hidden="1">1</definedName>
    <definedName name="solver_sel" localSheetId="2" hidden="1">1</definedName>
    <definedName name="solver_sho" localSheetId="1" hidden="1">0</definedName>
    <definedName name="solver_sho" localSheetId="2" hidden="1">2</definedName>
    <definedName name="solver_slv" localSheetId="1" hidden="1">0</definedName>
    <definedName name="solver_slv" localSheetId="2" hidden="1">0</definedName>
    <definedName name="solver_slvu" localSheetId="1" hidden="1">0</definedName>
    <definedName name="solver_slvu" localSheetId="2" hidden="1">0</definedName>
    <definedName name="solver_spid" localSheetId="1" hidden="1">" "</definedName>
    <definedName name="solver_spid" localSheetId="2" hidden="1">" "</definedName>
    <definedName name="solver_srvr" localSheetId="1" hidden="1">" "</definedName>
    <definedName name="solver_srvr" localSheetId="2" hidden="1">" "</definedName>
    <definedName name="solver_ssz" localSheetId="1" hidden="1">0</definedName>
    <definedName name="solver_ssz" localSheetId="2" hidden="1">0</definedName>
    <definedName name="solver_tim" localSheetId="1" hidden="1">2147483647</definedName>
    <definedName name="solver_tim" localSheetId="2" hidden="1">2147483647</definedName>
    <definedName name="solver_tms" localSheetId="1" hidden="1">0</definedName>
    <definedName name="solver_tms" localSheetId="2" hidden="1">0</definedName>
    <definedName name="solver_tol" localSheetId="1" hidden="1">0</definedName>
    <definedName name="solver_tol" localSheetId="2" hidden="1">0</definedName>
    <definedName name="solver_typ" localSheetId="1" hidden="1">2</definedName>
    <definedName name="solver_typ" localSheetId="2" hidden="1">1</definedName>
    <definedName name="solver_umod" localSheetId="1" hidden="1">1</definedName>
    <definedName name="solver_umod" localSheetId="2" hidden="1">1</definedName>
    <definedName name="solver_urs" localSheetId="1" hidden="1">0</definedName>
    <definedName name="solver_urs" localSheetId="2" hidden="1">0</definedName>
    <definedName name="solver_userid" localSheetId="1" hidden="1">257423</definedName>
    <definedName name="solver_userid" localSheetId="2" hidden="1">257423</definedName>
    <definedName name="solver_val" localSheetId="1" hidden="1">0</definedName>
    <definedName name="solver_val" localSheetId="2" hidden="1">0</definedName>
    <definedName name="solver_var" localSheetId="1" hidden="1">" "</definedName>
    <definedName name="solver_var" localSheetId="2" hidden="1">" "</definedName>
    <definedName name="solver_var1" localSheetId="2" hidden="1">" "</definedName>
    <definedName name="solver_ver" localSheetId="1" hidden="1">16</definedName>
    <definedName name="solver_ver" localSheetId="2" hidden="1">3</definedName>
    <definedName name="solver_vir" localSheetId="1" hidden="1">1</definedName>
    <definedName name="solver_vir" localSheetId="2" hidden="1">1</definedName>
    <definedName name="solver_vir1" localSheetId="2" hidden="1">1</definedName>
    <definedName name="solver_vol" localSheetId="1" hidden="1">0</definedName>
    <definedName name="solver_vol" localSheetId="2" hidden="1">0</definedName>
    <definedName name="solver_vst" localSheetId="1" hidden="1">0</definedName>
    <definedName name="solver_vst" localSheetId="2" hidden="1">0</definedName>
    <definedName name="solver_vst1" localSheetId="2" hidden="1">0</definedName>
    <definedName name="WBMIN">'Formulación 2'!$D$24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3" l="1"/>
  <c r="L6" i="3"/>
  <c r="L4" i="3"/>
  <c r="L3" i="3"/>
  <c r="K3" i="3"/>
  <c r="L32" i="3"/>
  <c r="K32" i="3"/>
  <c r="N32" i="3"/>
  <c r="L31" i="3"/>
  <c r="K31" i="3"/>
  <c r="N31" i="3"/>
  <c r="L30" i="3"/>
  <c r="K30" i="3"/>
  <c r="N30" i="3"/>
  <c r="L29" i="3"/>
  <c r="K29" i="3"/>
  <c r="N29" i="3"/>
  <c r="L28" i="3"/>
  <c r="K28" i="3"/>
  <c r="N28" i="3"/>
  <c r="L27" i="3"/>
  <c r="K27" i="3"/>
  <c r="N27" i="3"/>
  <c r="L26" i="3"/>
  <c r="K26" i="3"/>
  <c r="N26" i="3"/>
  <c r="L25" i="3"/>
  <c r="K25" i="3"/>
  <c r="N25" i="3"/>
  <c r="L24" i="3"/>
  <c r="K24" i="3"/>
  <c r="N24" i="3"/>
  <c r="L23" i="3"/>
  <c r="K23" i="3"/>
  <c r="N23" i="3"/>
  <c r="L22" i="3"/>
  <c r="K22" i="3"/>
  <c r="N22" i="3"/>
  <c r="L21" i="3"/>
  <c r="K21" i="3"/>
  <c r="N21" i="3"/>
  <c r="L20" i="3"/>
  <c r="K20" i="3"/>
  <c r="N20" i="3"/>
  <c r="L19" i="3"/>
  <c r="K19" i="3"/>
  <c r="N19" i="3"/>
  <c r="L18" i="3"/>
  <c r="K18" i="3"/>
  <c r="N18" i="3"/>
  <c r="L17" i="3"/>
  <c r="K17" i="3"/>
  <c r="N17" i="3"/>
  <c r="L16" i="3"/>
  <c r="K16" i="3"/>
  <c r="N16" i="3"/>
  <c r="L15" i="3"/>
  <c r="K15" i="3"/>
  <c r="N15" i="3"/>
  <c r="L14" i="3"/>
  <c r="K14" i="3"/>
  <c r="N14" i="3"/>
  <c r="L13" i="3"/>
  <c r="K13" i="3"/>
  <c r="N13" i="3"/>
  <c r="L12" i="3"/>
  <c r="K12" i="3"/>
  <c r="N12" i="3"/>
  <c r="L11" i="3"/>
  <c r="K11" i="3"/>
  <c r="N11" i="3"/>
  <c r="L10" i="3"/>
  <c r="K10" i="3"/>
  <c r="N10" i="3"/>
  <c r="L9" i="3"/>
  <c r="K9" i="3"/>
  <c r="N9" i="3"/>
  <c r="L8" i="3"/>
  <c r="K8" i="3"/>
  <c r="N8" i="3"/>
  <c r="K7" i="3"/>
  <c r="N7" i="3"/>
  <c r="K6" i="3"/>
  <c r="N6" i="3"/>
  <c r="K5" i="3"/>
  <c r="L5" i="3"/>
  <c r="N5" i="3"/>
  <c r="K4" i="3"/>
  <c r="N4" i="3"/>
  <c r="N3" i="3"/>
  <c r="I9" i="3"/>
  <c r="I10" i="3"/>
  <c r="I11" i="3"/>
  <c r="I12" i="3"/>
  <c r="I13" i="3"/>
  <c r="I16" i="3"/>
  <c r="I17" i="3"/>
  <c r="I18" i="3"/>
  <c r="I19" i="3"/>
  <c r="I20" i="3"/>
  <c r="D24" i="3"/>
  <c r="I6" i="3"/>
  <c r="H6" i="2"/>
  <c r="K12" i="2"/>
  <c r="K11" i="2"/>
  <c r="K10" i="2"/>
  <c r="K9" i="2"/>
  <c r="K8" i="2"/>
  <c r="J12" i="2"/>
  <c r="J11" i="2"/>
  <c r="J10" i="2"/>
  <c r="J9" i="2"/>
  <c r="J8" i="2"/>
  <c r="J7" i="2"/>
  <c r="J6" i="2"/>
  <c r="J5" i="2"/>
  <c r="J4" i="2"/>
  <c r="J3" i="2"/>
  <c r="C13" i="2"/>
</calcChain>
</file>

<file path=xl/sharedStrings.xml><?xml version="1.0" encoding="utf-8"?>
<sst xmlns="http://schemas.openxmlformats.org/spreadsheetml/2006/main" count="177" uniqueCount="114">
  <si>
    <t>pt</t>
  </si>
  <si>
    <t>ht</t>
  </si>
  <si>
    <t>ft</t>
  </si>
  <si>
    <t>dt</t>
  </si>
  <si>
    <t>PAR.</t>
  </si>
  <si>
    <t>V.DEC</t>
  </si>
  <si>
    <t>Xt</t>
  </si>
  <si>
    <t>Yt</t>
  </si>
  <si>
    <t>It</t>
  </si>
  <si>
    <t>F.OBJ</t>
  </si>
  <si>
    <t>L.IZQ</t>
  </si>
  <si>
    <t>L.DER</t>
  </si>
  <si>
    <t>BAL T1</t>
  </si>
  <si>
    <t>BAL T2</t>
  </si>
  <si>
    <t>BAL T3</t>
  </si>
  <si>
    <t>BAL T4</t>
  </si>
  <si>
    <t>BAL T5</t>
  </si>
  <si>
    <t>ACT. T1</t>
  </si>
  <si>
    <t>ACT. T2</t>
  </si>
  <si>
    <t>ACT. T3</t>
  </si>
  <si>
    <t>ACT. T4</t>
  </si>
  <si>
    <t>ACT. T5</t>
  </si>
  <si>
    <t>TIPO</t>
  </si>
  <si>
    <t>=</t>
  </si>
  <si>
    <t>&lt;=</t>
  </si>
  <si>
    <t>RESTRICCIÓN</t>
  </si>
  <si>
    <t>Wts</t>
  </si>
  <si>
    <t>Its</t>
  </si>
  <si>
    <t>SUMA</t>
  </si>
  <si>
    <t>S=1</t>
  </si>
  <si>
    <t>S=2</t>
  </si>
  <si>
    <t>S=3</t>
  </si>
  <si>
    <t>S=4</t>
  </si>
  <si>
    <t>S=5</t>
  </si>
  <si>
    <t>T=1</t>
  </si>
  <si>
    <t>T=2</t>
  </si>
  <si>
    <t>T=3</t>
  </si>
  <si>
    <t>T=4</t>
  </si>
  <si>
    <t>T=5</t>
  </si>
  <si>
    <t>DEM T1</t>
  </si>
  <si>
    <t>DEM T2</t>
  </si>
  <si>
    <t>DEM T3</t>
  </si>
  <si>
    <t>DEM T4</t>
  </si>
  <si>
    <t>DEM T5</t>
  </si>
  <si>
    <t>W11&lt;=d1*Y1</t>
  </si>
  <si>
    <t>W12&lt;=d2*Y1</t>
  </si>
  <si>
    <t>W13&lt;=d3*Y1</t>
  </si>
  <si>
    <t>W14&lt;=d4*Y1</t>
  </si>
  <si>
    <t>W15&lt;=d5*Y1</t>
  </si>
  <si>
    <t>W25&lt;=d5*Y2</t>
  </si>
  <si>
    <t>W35&lt;=d5*Y3</t>
  </si>
  <si>
    <t>W45&lt;=d5*Y4</t>
  </si>
  <si>
    <t>W22&lt;=d2*Y2</t>
  </si>
  <si>
    <t>W33&lt;=d3*Y3</t>
  </si>
  <si>
    <t>W44&lt;=d4*Y4</t>
  </si>
  <si>
    <t>W23&lt;=d3*Y2</t>
  </si>
  <si>
    <t>W24&lt;=d4*Y2</t>
  </si>
  <si>
    <t>W34&lt;=d4*Y3</t>
  </si>
  <si>
    <t>W55&lt;=d5*Y5</t>
  </si>
  <si>
    <t>BAL T=1 S=2</t>
  </si>
  <si>
    <t>BAL T=1 S=3</t>
  </si>
  <si>
    <t>BAL T=1 S=4</t>
  </si>
  <si>
    <t>BAL T=1 S=5</t>
  </si>
  <si>
    <t>BAL T=2 S=3</t>
  </si>
  <si>
    <t>BAL T=2 S=4</t>
  </si>
  <si>
    <t>BAL T=2 S=5</t>
  </si>
  <si>
    <t>BAL T=3 S=4</t>
  </si>
  <si>
    <t>BAL T=3 S=5</t>
  </si>
  <si>
    <t>BAL T=4 S=5</t>
  </si>
  <si>
    <t xml:space="preserve"> What'sBest!® 13.0.1.8 (Dec 08, 2015) - Lib. 9.0.2217.250 - 32-bit - Status Report -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</si>
  <si>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</si>
  <si>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</si>
  <si>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</si>
  <si>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      Free                           0</t>
  </si>
  <si>
    <t xml:space="preserve">         Integers/Binaries            0/0                30</t>
  </si>
  <si>
    <t xml:space="preserve">     Strings                            0</t>
  </si>
  <si>
    <t xml:space="preserve">   Nonlinears                           0                30</t>
  </si>
  <si>
    <t xml:space="preserve"> MODEL TYPE:</t>
  </si>
  <si>
    <t>Linear (Linear Program)</t>
  </si>
  <si>
    <t xml:space="preserve"> SOLUTION STATUS:        </t>
  </si>
  <si>
    <t>GLOBALLY OPTIMAL</t>
  </si>
  <si>
    <t xml:space="preserve"> OBJECTIVE VALUE:        </t>
  </si>
  <si>
    <t xml:space="preserve"> BEST OBJECTIVE BOUND:   </t>
  </si>
  <si>
    <t>. . .</t>
  </si>
  <si>
    <t xml:space="preserve"> INFEASIBILITY:          </t>
  </si>
  <si>
    <t xml:space="preserve"> DIRECTION:              </t>
  </si>
  <si>
    <t>Minimize</t>
  </si>
  <si>
    <t xml:space="preserve"> SOLVER TYPE:            </t>
  </si>
  <si>
    <t xml:space="preserve"> ITERATIONS:             </t>
  </si>
  <si>
    <t xml:space="preserve"> STEPS:                  </t>
  </si>
  <si>
    <t xml:space="preserve"> ACTIVE:                 </t>
  </si>
  <si>
    <t xml:space="preserve"> SOLUTION TIME:          </t>
  </si>
  <si>
    <t>0 Hours  0 Minutes  0 Seconds</t>
  </si>
  <si>
    <t xml:space="preserve"> ERROR / WARNING MESSAGES:</t>
  </si>
  <si>
    <t xml:space="preserve"> ***WARNING***</t>
  </si>
  <si>
    <t xml:space="preserve">   Hidden Solvers Names (Help Reference: HIDSNAME):</t>
  </si>
  <si>
    <t xml:space="preserve">   There are hidden names in this workbook related to other model formats for solvers. The interface</t>
  </si>
  <si>
    <t xml:space="preserve">   can convert these names into a What’sBest format, via the menu 'Advanced - Convert Model Format' for</t>
  </si>
  <si>
    <t xml:space="preserve">   the current selected worksheet. This will create any additional Adjustable, Best, or Constraint cells</t>
  </si>
  <si>
    <t xml:space="preserve">   to review. Otherwise, you may clean up these model names via the menu 'Options - Reset To Default'.</t>
  </si>
  <si>
    <t xml:space="preserve"> End of Report</t>
  </si>
  <si>
    <t xml:space="preserve"> DATE GENERATED:</t>
  </si>
  <si>
    <t xml:space="preserve">   Total Cells                        264</t>
  </si>
  <si>
    <t xml:space="preserve">     Numerics                         234</t>
  </si>
  <si>
    <t xml:space="preserve">       Adjustables                     30               300</t>
  </si>
  <si>
    <t xml:space="preserve">         Continuous                    30</t>
  </si>
  <si>
    <t xml:space="preserve">       Constants                      139</t>
  </si>
  <si>
    <t xml:space="preserve">       Formulas                        65</t>
  </si>
  <si>
    <t xml:space="preserve">     Constraints                       30               150</t>
  </si>
  <si>
    <t xml:space="preserve">   Coefficients                       254</t>
  </si>
  <si>
    <t xml:space="preserve">   Minimum coefficient value:        1  on Formulación 2!H16</t>
  </si>
  <si>
    <t xml:space="preserve">   Minimum coefficient in formula:   Formulación 2!N3</t>
  </si>
  <si>
    <t xml:space="preserve">   Maximum coefficient value:        48  on &lt;RHS&gt;</t>
  </si>
  <si>
    <t xml:space="preserve">   Maximum coefficient in formula:   Formulación 2!Q15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</si>
</sst>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##############"/>
    <numFmt numFmtId="165" formatCode="mmm\ dd\,\ yyyy"/>
    <numFmt numFmtId="166" formatCode="hh:mm\ AM/P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sz val="9"/>
      <color theme="1"/>
      <name val="Courier"/>
    </font>
    <font>
      <sz val="9"/>
      <color indexed="10"/>
      <name val="Courie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>
      <protection locked="0"/>
    </xf>
    <xf numFmtId="0" fontId="2" fillId="6" borderId="0" applyNumberFormat="0" applyBorder="0" applyAlignment="0">
      <protection locked="0"/>
    </xf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3" borderId="0" xfId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/>
    <xf numFmtId="165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0" fontId="5" fillId="0" borderId="0" xfId="0" applyFont="1"/>
    <xf numFmtId="164" fontId="4" fillId="0" borderId="0" xfId="0" applyNumberFormat="1" applyFont="1" applyAlignment="1">
      <alignment horizontal="left"/>
    </xf>
    <xf numFmtId="0" fontId="1" fillId="6" borderId="0" xfId="2" applyFont="1" applyAlignment="1">
      <alignment horizontal="center"/>
      <protection locked="0"/>
    </xf>
    <xf numFmtId="0" fontId="6" fillId="0" borderId="0" xfId="0" applyFont="1" applyAlignment="1">
      <alignment horizontal="center"/>
    </xf>
  </cellXfs>
  <cellStyles count="3">
    <cellStyle name="Adjustable" xfId="1"/>
    <cellStyle name="Best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LindoWB/wba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oolbarIcons"/>
      <sheetName val="Private"/>
      <sheetName val="WBUsers"/>
      <sheetName val="Commons"/>
      <sheetName val="WBToolBar"/>
      <sheetName val="Ribbon"/>
    </sheetNames>
    <definedNames>
      <definedName name="WB"/>
    </definedNames>
    <sheetDataSet>
      <sheetData sheetId="0"/>
      <sheetData sheetId="1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workbookViewId="0"/>
  </sheetViews>
  <sheetFormatPr baseColWidth="10" defaultRowHeight="15" x14ac:dyDescent="0.25"/>
  <cols>
    <col min="1" max="3" width="30.7109375" customWidth="1"/>
  </cols>
  <sheetData>
    <row r="1" spans="1:3" x14ac:dyDescent="0.25">
      <c r="A1" s="20" t="s">
        <v>69</v>
      </c>
      <c r="B1" s="20"/>
      <c r="C1" s="20"/>
    </row>
    <row r="2" spans="1:3" x14ac:dyDescent="0.25">
      <c r="A2" s="20"/>
      <c r="B2" s="20"/>
      <c r="C2" s="20"/>
    </row>
    <row r="3" spans="1:3" x14ac:dyDescent="0.25">
      <c r="A3" s="20" t="s">
        <v>101</v>
      </c>
      <c r="B3" s="21">
        <v>42530.561284722222</v>
      </c>
      <c r="C3" s="22">
        <v>42530.561284722222</v>
      </c>
    </row>
    <row r="4" spans="1:3" x14ac:dyDescent="0.25">
      <c r="A4" s="20"/>
      <c r="B4" s="20"/>
      <c r="C4" s="20"/>
    </row>
    <row r="5" spans="1:3" x14ac:dyDescent="0.25">
      <c r="A5" s="20"/>
      <c r="B5" s="20"/>
      <c r="C5" s="20"/>
    </row>
    <row r="6" spans="1:3" x14ac:dyDescent="0.25">
      <c r="A6" s="20" t="s">
        <v>70</v>
      </c>
      <c r="B6" s="20"/>
      <c r="C6" s="20"/>
    </row>
    <row r="7" spans="1:3" x14ac:dyDescent="0.25">
      <c r="A7" s="20"/>
      <c r="B7" s="20"/>
      <c r="C7" s="20"/>
    </row>
    <row r="8" spans="1:3" x14ac:dyDescent="0.25">
      <c r="A8" s="20" t="s">
        <v>71</v>
      </c>
      <c r="B8" s="20"/>
      <c r="C8" s="20"/>
    </row>
    <row r="9" spans="1:3" x14ac:dyDescent="0.25">
      <c r="A9" s="20" t="s">
        <v>72</v>
      </c>
      <c r="B9" s="20"/>
      <c r="C9" s="20"/>
    </row>
    <row r="10" spans="1:3" x14ac:dyDescent="0.25">
      <c r="A10" s="20" t="s">
        <v>102</v>
      </c>
      <c r="B10" s="20"/>
      <c r="C10" s="20"/>
    </row>
    <row r="11" spans="1:3" x14ac:dyDescent="0.25">
      <c r="A11" s="20" t="s">
        <v>103</v>
      </c>
      <c r="B11" s="20"/>
      <c r="C11" s="20"/>
    </row>
    <row r="12" spans="1:3" x14ac:dyDescent="0.25">
      <c r="A12" s="20" t="s">
        <v>104</v>
      </c>
      <c r="B12" s="20"/>
      <c r="C12" s="20"/>
    </row>
    <row r="13" spans="1:3" x14ac:dyDescent="0.25">
      <c r="A13" s="20" t="s">
        <v>105</v>
      </c>
      <c r="B13" s="20"/>
      <c r="C13" s="20"/>
    </row>
    <row r="14" spans="1:3" x14ac:dyDescent="0.25">
      <c r="A14" s="20" t="s">
        <v>73</v>
      </c>
      <c r="B14" s="20"/>
      <c r="C14" s="20"/>
    </row>
    <row r="15" spans="1:3" x14ac:dyDescent="0.25">
      <c r="A15" s="20" t="s">
        <v>74</v>
      </c>
      <c r="B15" s="20"/>
      <c r="C15" s="20"/>
    </row>
    <row r="16" spans="1:3" x14ac:dyDescent="0.25">
      <c r="A16" s="20" t="s">
        <v>106</v>
      </c>
      <c r="B16" s="20"/>
      <c r="C16" s="20"/>
    </row>
    <row r="17" spans="1:3" x14ac:dyDescent="0.25">
      <c r="A17" s="20" t="s">
        <v>107</v>
      </c>
      <c r="B17" s="20"/>
      <c r="C17" s="20"/>
    </row>
    <row r="18" spans="1:3" x14ac:dyDescent="0.25">
      <c r="A18" s="20" t="s">
        <v>75</v>
      </c>
      <c r="B18" s="20"/>
      <c r="C18" s="20"/>
    </row>
    <row r="19" spans="1:3" x14ac:dyDescent="0.25">
      <c r="A19" s="20" t="s">
        <v>108</v>
      </c>
      <c r="B19" s="20"/>
      <c r="C19" s="20"/>
    </row>
    <row r="20" spans="1:3" x14ac:dyDescent="0.25">
      <c r="A20" s="20" t="s">
        <v>76</v>
      </c>
      <c r="B20" s="20"/>
      <c r="C20" s="20"/>
    </row>
    <row r="21" spans="1:3" x14ac:dyDescent="0.25">
      <c r="A21" s="20" t="s">
        <v>109</v>
      </c>
      <c r="B21" s="20"/>
      <c r="C21" s="20"/>
    </row>
    <row r="22" spans="1:3" x14ac:dyDescent="0.25">
      <c r="A22" s="20"/>
      <c r="B22" s="20"/>
      <c r="C22" s="20"/>
    </row>
    <row r="23" spans="1:3" x14ac:dyDescent="0.25">
      <c r="A23" s="20" t="s">
        <v>110</v>
      </c>
      <c r="B23" s="20"/>
      <c r="C23" s="20"/>
    </row>
    <row r="24" spans="1:3" x14ac:dyDescent="0.25">
      <c r="A24" s="20" t="s">
        <v>111</v>
      </c>
      <c r="B24" s="20"/>
      <c r="C24" s="20"/>
    </row>
    <row r="25" spans="1:3" x14ac:dyDescent="0.25">
      <c r="A25" s="20" t="s">
        <v>112</v>
      </c>
      <c r="B25" s="20"/>
      <c r="C25" s="20"/>
    </row>
    <row r="26" spans="1:3" x14ac:dyDescent="0.25">
      <c r="A26" s="20" t="s">
        <v>113</v>
      </c>
      <c r="B26" s="20"/>
      <c r="C26" s="20"/>
    </row>
    <row r="27" spans="1:3" x14ac:dyDescent="0.25">
      <c r="A27" s="20"/>
      <c r="B27" s="20"/>
      <c r="C27" s="20"/>
    </row>
    <row r="28" spans="1:3" x14ac:dyDescent="0.25">
      <c r="A28" s="20" t="s">
        <v>77</v>
      </c>
      <c r="B28" s="20" t="s">
        <v>78</v>
      </c>
      <c r="C28" s="20"/>
    </row>
    <row r="29" spans="1:3" x14ac:dyDescent="0.25">
      <c r="A29" s="20"/>
      <c r="B29" s="20"/>
      <c r="C29" s="20"/>
    </row>
    <row r="30" spans="1:3" x14ac:dyDescent="0.25">
      <c r="A30" s="20" t="s">
        <v>79</v>
      </c>
      <c r="B30" s="23" t="s">
        <v>80</v>
      </c>
      <c r="C30" s="20"/>
    </row>
    <row r="31" spans="1:3" x14ac:dyDescent="0.25">
      <c r="A31" s="20"/>
      <c r="B31" s="20"/>
      <c r="C31" s="20"/>
    </row>
    <row r="32" spans="1:3" x14ac:dyDescent="0.25">
      <c r="A32" s="20" t="s">
        <v>81</v>
      </c>
      <c r="B32" s="24">
        <v>781</v>
      </c>
      <c r="C32" s="20"/>
    </row>
    <row r="33" spans="1:3" x14ac:dyDescent="0.25">
      <c r="A33" s="20"/>
      <c r="B33" s="20"/>
      <c r="C33" s="20"/>
    </row>
    <row r="34" spans="1:3" x14ac:dyDescent="0.25">
      <c r="A34" s="20" t="s">
        <v>82</v>
      </c>
      <c r="B34" s="24" t="s">
        <v>83</v>
      </c>
      <c r="C34" s="20"/>
    </row>
    <row r="35" spans="1:3" x14ac:dyDescent="0.25">
      <c r="A35" s="20"/>
      <c r="B35" s="20"/>
      <c r="C35" s="20"/>
    </row>
    <row r="36" spans="1:3" x14ac:dyDescent="0.25">
      <c r="A36" s="20" t="s">
        <v>84</v>
      </c>
      <c r="B36" s="24">
        <v>0</v>
      </c>
      <c r="C36" s="20"/>
    </row>
    <row r="37" spans="1:3" x14ac:dyDescent="0.25">
      <c r="A37" s="20"/>
      <c r="B37" s="20"/>
      <c r="C37" s="20"/>
    </row>
    <row r="38" spans="1:3" x14ac:dyDescent="0.25">
      <c r="A38" s="20" t="s">
        <v>85</v>
      </c>
      <c r="B38" s="20" t="s">
        <v>86</v>
      </c>
      <c r="C38" s="20"/>
    </row>
    <row r="39" spans="1:3" x14ac:dyDescent="0.25">
      <c r="A39" s="20"/>
      <c r="B39" s="20"/>
      <c r="C39" s="20"/>
    </row>
    <row r="40" spans="1:3" x14ac:dyDescent="0.25">
      <c r="A40" s="20" t="s">
        <v>87</v>
      </c>
      <c r="B40" s="20" t="s">
        <v>83</v>
      </c>
      <c r="C40" s="20"/>
    </row>
    <row r="41" spans="1:3" x14ac:dyDescent="0.25">
      <c r="A41" s="20"/>
      <c r="B41" s="20"/>
      <c r="C41" s="20"/>
    </row>
    <row r="42" spans="1:3" x14ac:dyDescent="0.25">
      <c r="A42" s="20" t="s">
        <v>88</v>
      </c>
      <c r="B42" s="24">
        <v>5</v>
      </c>
      <c r="C42" s="20"/>
    </row>
    <row r="43" spans="1:3" x14ac:dyDescent="0.25">
      <c r="A43" s="20"/>
      <c r="B43" s="20"/>
      <c r="C43" s="20"/>
    </row>
    <row r="44" spans="1:3" x14ac:dyDescent="0.25">
      <c r="A44" s="20" t="s">
        <v>89</v>
      </c>
      <c r="B44" s="24" t="s">
        <v>83</v>
      </c>
      <c r="C44" s="20"/>
    </row>
    <row r="45" spans="1:3" x14ac:dyDescent="0.25">
      <c r="A45" s="20"/>
      <c r="B45" s="20"/>
      <c r="C45" s="20"/>
    </row>
    <row r="46" spans="1:3" x14ac:dyDescent="0.25">
      <c r="A46" s="20" t="s">
        <v>90</v>
      </c>
      <c r="B46" s="24" t="s">
        <v>83</v>
      </c>
      <c r="C46" s="20"/>
    </row>
    <row r="47" spans="1:3" x14ac:dyDescent="0.25">
      <c r="A47" s="20"/>
      <c r="B47" s="20"/>
      <c r="C47" s="20"/>
    </row>
    <row r="48" spans="1:3" x14ac:dyDescent="0.25">
      <c r="A48" s="20" t="s">
        <v>91</v>
      </c>
      <c r="B48" s="20" t="s">
        <v>92</v>
      </c>
      <c r="C48" s="20"/>
    </row>
    <row r="49" spans="1:3" x14ac:dyDescent="0.25">
      <c r="A49" s="20"/>
      <c r="B49" s="20"/>
      <c r="C49" s="20"/>
    </row>
    <row r="50" spans="1:3" x14ac:dyDescent="0.25">
      <c r="A50" s="20" t="s">
        <v>93</v>
      </c>
      <c r="B50" s="20"/>
      <c r="C50" s="20"/>
    </row>
    <row r="51" spans="1:3" x14ac:dyDescent="0.25">
      <c r="A51" s="20"/>
      <c r="B51" s="20"/>
      <c r="C51" s="20"/>
    </row>
    <row r="52" spans="1:3" x14ac:dyDescent="0.25">
      <c r="A52" s="20" t="s">
        <v>94</v>
      </c>
      <c r="B52" s="20"/>
      <c r="C52" s="20"/>
    </row>
    <row r="53" spans="1:3" x14ac:dyDescent="0.25">
      <c r="A53" s="20" t="s">
        <v>95</v>
      </c>
      <c r="B53" s="20"/>
      <c r="C53" s="20"/>
    </row>
    <row r="54" spans="1:3" x14ac:dyDescent="0.25">
      <c r="A54" s="20" t="s">
        <v>96</v>
      </c>
      <c r="B54" s="20"/>
      <c r="C54" s="20"/>
    </row>
    <row r="55" spans="1:3" x14ac:dyDescent="0.25">
      <c r="A55" s="20" t="s">
        <v>97</v>
      </c>
      <c r="B55" s="20"/>
      <c r="C55" s="20"/>
    </row>
    <row r="56" spans="1:3" x14ac:dyDescent="0.25">
      <c r="A56" s="20" t="s">
        <v>98</v>
      </c>
      <c r="B56" s="20"/>
      <c r="C56" s="20"/>
    </row>
    <row r="57" spans="1:3" x14ac:dyDescent="0.25">
      <c r="A57" s="20" t="s">
        <v>99</v>
      </c>
      <c r="B57" s="20"/>
      <c r="C57" s="20"/>
    </row>
    <row r="58" spans="1:3" x14ac:dyDescent="0.25">
      <c r="A58" s="20"/>
      <c r="B58" s="20"/>
      <c r="C58" s="20"/>
    </row>
    <row r="59" spans="1:3" x14ac:dyDescent="0.25">
      <c r="A59" s="20" t="s">
        <v>100</v>
      </c>
      <c r="B59" s="20"/>
      <c r="C59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L13"/>
  <sheetViews>
    <sheetView workbookViewId="0">
      <selection activeCell="N15" sqref="N15"/>
    </sheetView>
  </sheetViews>
  <sheetFormatPr baseColWidth="10" defaultRowHeight="15" x14ac:dyDescent="0.25"/>
  <cols>
    <col min="1" max="1" width="6.5703125" style="1" customWidth="1"/>
    <col min="2" max="8" width="7.7109375" style="1" customWidth="1"/>
    <col min="9" max="9" width="14.7109375" style="1" customWidth="1"/>
    <col min="10" max="28" width="7.7109375" style="1" customWidth="1"/>
    <col min="29" max="16384" width="11.42578125" style="1"/>
  </cols>
  <sheetData>
    <row r="2" spans="2:12" x14ac:dyDescent="0.25">
      <c r="B2" s="1" t="s">
        <v>4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6" t="s">
        <v>25</v>
      </c>
      <c r="J2" s="6" t="s">
        <v>10</v>
      </c>
      <c r="K2" s="6" t="s">
        <v>11</v>
      </c>
      <c r="L2" s="6" t="s">
        <v>22</v>
      </c>
    </row>
    <row r="3" spans="2:12" x14ac:dyDescent="0.25">
      <c r="B3" s="26" t="s">
        <v>0</v>
      </c>
      <c r="C3" s="2">
        <v>3</v>
      </c>
      <c r="D3" s="2">
        <v>3</v>
      </c>
      <c r="E3" s="2">
        <v>4</v>
      </c>
      <c r="F3" s="2">
        <v>5</v>
      </c>
      <c r="G3" s="2">
        <v>5</v>
      </c>
      <c r="I3" s="1" t="s">
        <v>12</v>
      </c>
      <c r="J3" s="1">
        <f>C9-C10</f>
        <v>32</v>
      </c>
      <c r="K3" s="1">
        <v>32</v>
      </c>
      <c r="L3" s="1" t="s">
        <v>23</v>
      </c>
    </row>
    <row r="4" spans="2:12" x14ac:dyDescent="0.25">
      <c r="B4" s="26" t="s">
        <v>1</v>
      </c>
      <c r="C4" s="2">
        <v>1</v>
      </c>
      <c r="D4" s="2">
        <v>1</v>
      </c>
      <c r="E4" s="2">
        <v>1</v>
      </c>
      <c r="F4" s="2">
        <v>2</v>
      </c>
      <c r="G4" s="2">
        <v>2</v>
      </c>
      <c r="I4" s="1" t="s">
        <v>13</v>
      </c>
      <c r="J4" s="1">
        <f>D9+C10-D10</f>
        <v>40.999999999999986</v>
      </c>
      <c r="K4" s="1">
        <v>41</v>
      </c>
      <c r="L4" s="1" t="s">
        <v>23</v>
      </c>
    </row>
    <row r="5" spans="2:12" x14ac:dyDescent="0.25">
      <c r="B5" s="26" t="s">
        <v>2</v>
      </c>
      <c r="C5" s="2">
        <v>30</v>
      </c>
      <c r="D5" s="2">
        <v>30</v>
      </c>
      <c r="E5" s="2">
        <v>30</v>
      </c>
      <c r="F5" s="2">
        <v>30</v>
      </c>
      <c r="G5" s="2">
        <v>30</v>
      </c>
      <c r="I5" s="1" t="s">
        <v>14</v>
      </c>
      <c r="J5" s="1">
        <f>E9+D10-E10</f>
        <v>48</v>
      </c>
      <c r="K5" s="1">
        <v>48</v>
      </c>
      <c r="L5" s="1" t="s">
        <v>23</v>
      </c>
    </row>
    <row r="6" spans="2:12" x14ac:dyDescent="0.25">
      <c r="B6" s="26" t="s">
        <v>3</v>
      </c>
      <c r="C6" s="2">
        <v>32</v>
      </c>
      <c r="D6" s="2">
        <v>41</v>
      </c>
      <c r="E6" s="2">
        <v>48</v>
      </c>
      <c r="F6" s="2">
        <v>36</v>
      </c>
      <c r="G6" s="2">
        <v>20</v>
      </c>
      <c r="H6" s="5">
        <f>SUM(C6:G6)</f>
        <v>177</v>
      </c>
      <c r="I6" s="1" t="s">
        <v>15</v>
      </c>
      <c r="J6" s="1">
        <f>F9+E10-F10</f>
        <v>36</v>
      </c>
      <c r="K6" s="1">
        <v>36</v>
      </c>
      <c r="L6" s="1" t="s">
        <v>23</v>
      </c>
    </row>
    <row r="7" spans="2:12" x14ac:dyDescent="0.25">
      <c r="I7" s="1" t="s">
        <v>16</v>
      </c>
      <c r="J7" s="1">
        <f>G9+F10-G10</f>
        <v>20</v>
      </c>
      <c r="K7" s="1">
        <v>20</v>
      </c>
      <c r="L7" s="1" t="s">
        <v>23</v>
      </c>
    </row>
    <row r="8" spans="2:12" x14ac:dyDescent="0.25">
      <c r="B8" s="1" t="s">
        <v>5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I8" s="1" t="s">
        <v>17</v>
      </c>
      <c r="J8" s="1">
        <f>C9</f>
        <v>32</v>
      </c>
      <c r="K8" s="1">
        <f>H6*C11</f>
        <v>177</v>
      </c>
      <c r="L8" s="1" t="s">
        <v>24</v>
      </c>
    </row>
    <row r="9" spans="2:12" x14ac:dyDescent="0.25">
      <c r="B9" s="26" t="s">
        <v>6</v>
      </c>
      <c r="C9" s="3">
        <v>32</v>
      </c>
      <c r="D9" s="3">
        <v>124.99999999999999</v>
      </c>
      <c r="E9" s="3">
        <v>0</v>
      </c>
      <c r="F9" s="3">
        <v>0</v>
      </c>
      <c r="G9" s="3">
        <v>20</v>
      </c>
      <c r="I9" s="1" t="s">
        <v>18</v>
      </c>
      <c r="J9" s="1">
        <f>D9</f>
        <v>124.99999999999999</v>
      </c>
      <c r="K9" s="1">
        <f>H6*D11</f>
        <v>177</v>
      </c>
      <c r="L9" s="1" t="s">
        <v>24</v>
      </c>
    </row>
    <row r="10" spans="2:12" x14ac:dyDescent="0.25">
      <c r="B10" s="26" t="s">
        <v>8</v>
      </c>
      <c r="C10" s="3">
        <v>0</v>
      </c>
      <c r="D10" s="3">
        <v>84</v>
      </c>
      <c r="E10" s="3">
        <v>36</v>
      </c>
      <c r="F10" s="3">
        <v>0</v>
      </c>
      <c r="G10" s="3">
        <v>0</v>
      </c>
      <c r="I10" s="1" t="s">
        <v>19</v>
      </c>
      <c r="J10" s="1">
        <f>E9</f>
        <v>0</v>
      </c>
      <c r="K10" s="1">
        <f>H6*E11</f>
        <v>0</v>
      </c>
      <c r="L10" s="1" t="s">
        <v>24</v>
      </c>
    </row>
    <row r="11" spans="2:12" x14ac:dyDescent="0.25">
      <c r="B11" s="26" t="s">
        <v>7</v>
      </c>
      <c r="C11" s="3">
        <v>1</v>
      </c>
      <c r="D11" s="3">
        <v>1</v>
      </c>
      <c r="E11" s="3">
        <v>0</v>
      </c>
      <c r="F11" s="3">
        <v>0</v>
      </c>
      <c r="G11" s="3">
        <v>1</v>
      </c>
      <c r="I11" s="1" t="s">
        <v>20</v>
      </c>
      <c r="J11" s="1">
        <f>F9</f>
        <v>0</v>
      </c>
      <c r="K11" s="1">
        <f>H6*F11</f>
        <v>0</v>
      </c>
      <c r="L11" s="1" t="s">
        <v>24</v>
      </c>
    </row>
    <row r="12" spans="2:12" x14ac:dyDescent="0.25">
      <c r="I12" s="1" t="s">
        <v>21</v>
      </c>
      <c r="J12" s="1">
        <f>G9</f>
        <v>20</v>
      </c>
      <c r="K12" s="1">
        <f>H6*G11</f>
        <v>177</v>
      </c>
      <c r="L12" s="1" t="s">
        <v>24</v>
      </c>
    </row>
    <row r="13" spans="2:12" x14ac:dyDescent="0.25">
      <c r="B13" s="1" t="s">
        <v>9</v>
      </c>
      <c r="C13" s="4">
        <f>SUMPRODUCT(C3:G3,C9:G9)+SUMPRODUCT(C4:G4,C10:G10)+SUMPRODUCT(C5:G5,C11:G11)</f>
        <v>781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U32"/>
  <sheetViews>
    <sheetView tabSelected="1" zoomScale="90" zoomScaleNormal="90" workbookViewId="0">
      <selection activeCell="V12" sqref="V12"/>
    </sheetView>
  </sheetViews>
  <sheetFormatPr baseColWidth="10" defaultRowHeight="15" x14ac:dyDescent="0.25"/>
  <cols>
    <col min="1" max="1" width="4.7109375" customWidth="1"/>
    <col min="2" max="2" width="5.7109375" style="1" customWidth="1"/>
    <col min="3" max="9" width="7.7109375" customWidth="1"/>
    <col min="10" max="10" width="14.7109375" style="1" customWidth="1"/>
    <col min="11" max="14" width="7.7109375" style="1" customWidth="1"/>
    <col min="15" max="42" width="7.7109375" customWidth="1"/>
  </cols>
  <sheetData>
    <row r="2" spans="2:21" x14ac:dyDescent="0.25">
      <c r="C2" s="1" t="s">
        <v>4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/>
      <c r="J2" s="6" t="s">
        <v>25</v>
      </c>
      <c r="K2" s="6" t="s">
        <v>10</v>
      </c>
      <c r="L2" s="6" t="s">
        <v>11</v>
      </c>
      <c r="M2" s="6" t="s">
        <v>22</v>
      </c>
      <c r="O2" s="16"/>
      <c r="P2" s="17"/>
      <c r="Q2" s="16"/>
      <c r="R2" s="16"/>
      <c r="S2" s="16"/>
      <c r="T2" s="16"/>
      <c r="U2" s="16"/>
    </row>
    <row r="3" spans="2:21" x14ac:dyDescent="0.25">
      <c r="C3" s="1" t="s">
        <v>0</v>
      </c>
      <c r="D3" s="2">
        <v>3</v>
      </c>
      <c r="E3" s="2">
        <v>3</v>
      </c>
      <c r="F3" s="2">
        <v>4</v>
      </c>
      <c r="G3" s="2">
        <v>5</v>
      </c>
      <c r="H3" s="2">
        <v>5</v>
      </c>
      <c r="I3" s="1"/>
      <c r="J3" s="7" t="s">
        <v>59</v>
      </c>
      <c r="K3" s="8">
        <f>E16</f>
        <v>0</v>
      </c>
      <c r="L3" s="8">
        <f>0+E9</f>
        <v>0</v>
      </c>
      <c r="M3" s="9" t="s">
        <v>23</v>
      </c>
      <c r="N3" s="19" t="str">
        <f>[1]!WB(K3,"=",L3)</f>
        <v>=</v>
      </c>
      <c r="O3" s="16"/>
      <c r="P3" s="16"/>
      <c r="Q3" s="16"/>
      <c r="R3" s="16"/>
      <c r="S3" s="16"/>
      <c r="T3" s="16"/>
      <c r="U3" s="16"/>
    </row>
    <row r="4" spans="2:21" x14ac:dyDescent="0.25">
      <c r="C4" s="1" t="s">
        <v>1</v>
      </c>
      <c r="D4" s="2">
        <v>1</v>
      </c>
      <c r="E4" s="2">
        <v>1</v>
      </c>
      <c r="F4" s="2">
        <v>1</v>
      </c>
      <c r="G4" s="2">
        <v>2</v>
      </c>
      <c r="H4" s="2">
        <v>2</v>
      </c>
      <c r="I4" s="1"/>
      <c r="J4" s="10" t="s">
        <v>60</v>
      </c>
      <c r="K4" s="11">
        <f>F16</f>
        <v>0</v>
      </c>
      <c r="L4" s="11">
        <f>0+F9</f>
        <v>0</v>
      </c>
      <c r="M4" s="12" t="s">
        <v>23</v>
      </c>
      <c r="N4" s="19" t="str">
        <f>[1]!WB(K4,"=",L4)</f>
        <v>=</v>
      </c>
      <c r="O4" s="16"/>
      <c r="P4" s="16"/>
      <c r="Q4" s="16"/>
      <c r="R4" s="16"/>
      <c r="S4" s="16"/>
      <c r="T4" s="16"/>
      <c r="U4" s="16"/>
    </row>
    <row r="5" spans="2:21" x14ac:dyDescent="0.25">
      <c r="C5" s="1" t="s">
        <v>2</v>
      </c>
      <c r="D5" s="2">
        <v>30</v>
      </c>
      <c r="E5" s="2">
        <v>30</v>
      </c>
      <c r="F5" s="2">
        <v>30</v>
      </c>
      <c r="G5" s="2">
        <v>30</v>
      </c>
      <c r="H5" s="2">
        <v>30</v>
      </c>
      <c r="I5" s="1"/>
      <c r="J5" s="10" t="s">
        <v>61</v>
      </c>
      <c r="K5" s="11">
        <f>G16</f>
        <v>0</v>
      </c>
      <c r="L5" s="11">
        <f>0+G9</f>
        <v>0</v>
      </c>
      <c r="M5" s="12" t="s">
        <v>23</v>
      </c>
      <c r="N5" s="19" t="str">
        <f>[1]!WB(K5,"=",L5)</f>
        <v>=</v>
      </c>
      <c r="O5" s="16"/>
      <c r="P5" s="16"/>
      <c r="Q5" s="16"/>
      <c r="R5" s="16"/>
      <c r="S5" s="16"/>
      <c r="T5" s="16"/>
      <c r="U5" s="16"/>
    </row>
    <row r="6" spans="2:21" x14ac:dyDescent="0.25">
      <c r="C6" s="1" t="s">
        <v>3</v>
      </c>
      <c r="D6" s="2">
        <v>32</v>
      </c>
      <c r="E6" s="2">
        <v>41</v>
      </c>
      <c r="F6" s="2">
        <v>48</v>
      </c>
      <c r="G6" s="2">
        <v>36</v>
      </c>
      <c r="H6" s="2">
        <v>20</v>
      </c>
      <c r="I6" s="5">
        <f>SUM(D6:H6)</f>
        <v>177</v>
      </c>
      <c r="J6" s="10" t="s">
        <v>62</v>
      </c>
      <c r="K6" s="11">
        <f>H16</f>
        <v>0</v>
      </c>
      <c r="L6" s="11">
        <f>0+H9</f>
        <v>0</v>
      </c>
      <c r="M6" s="12" t="s">
        <v>23</v>
      </c>
      <c r="N6" s="19" t="str">
        <f>[1]!WB(K6,"=",L6)</f>
        <v>=</v>
      </c>
      <c r="O6" s="16"/>
      <c r="P6" s="16"/>
      <c r="Q6" s="16"/>
      <c r="R6" s="16"/>
      <c r="S6" s="16"/>
      <c r="T6" s="16"/>
      <c r="U6" s="16"/>
    </row>
    <row r="7" spans="2:21" x14ac:dyDescent="0.25">
      <c r="C7" s="1"/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/>
      <c r="J7" s="10" t="s">
        <v>63</v>
      </c>
      <c r="K7" s="11">
        <f>F17</f>
        <v>48</v>
      </c>
      <c r="L7" s="11">
        <f>F16+F10</f>
        <v>48</v>
      </c>
      <c r="M7" s="12" t="s">
        <v>23</v>
      </c>
      <c r="N7" s="19" t="str">
        <f>[1]!WB(K7,"=",L7)</f>
        <v>=</v>
      </c>
      <c r="O7" s="16"/>
      <c r="P7" s="16"/>
      <c r="Q7" s="16"/>
      <c r="R7" s="16"/>
      <c r="S7" s="16"/>
      <c r="T7" s="16"/>
      <c r="U7" s="16"/>
    </row>
    <row r="8" spans="2:21" x14ac:dyDescent="0.25">
      <c r="C8" s="1" t="s">
        <v>26</v>
      </c>
      <c r="D8" s="1">
        <v>1</v>
      </c>
      <c r="E8" s="1">
        <v>2</v>
      </c>
      <c r="F8" s="1">
        <v>3</v>
      </c>
      <c r="G8" s="1">
        <v>4</v>
      </c>
      <c r="H8" s="1">
        <v>5</v>
      </c>
      <c r="I8" s="1" t="s">
        <v>28</v>
      </c>
      <c r="J8" s="10" t="s">
        <v>64</v>
      </c>
      <c r="K8" s="11">
        <f>G17</f>
        <v>36</v>
      </c>
      <c r="L8" s="11">
        <f>G16+G10</f>
        <v>36</v>
      </c>
      <c r="M8" s="12" t="s">
        <v>23</v>
      </c>
      <c r="N8" s="19" t="str">
        <f>[1]!WB(K8,"=",L8)</f>
        <v>=</v>
      </c>
      <c r="O8" s="16"/>
      <c r="P8" s="16"/>
      <c r="Q8" s="16"/>
      <c r="R8" s="16"/>
      <c r="S8" s="16"/>
      <c r="T8" s="16"/>
      <c r="U8" s="16"/>
    </row>
    <row r="9" spans="2:21" x14ac:dyDescent="0.25">
      <c r="B9" s="1" t="s">
        <v>34</v>
      </c>
      <c r="C9" s="1">
        <v>1</v>
      </c>
      <c r="D9" s="18">
        <v>32</v>
      </c>
      <c r="E9" s="18">
        <v>0</v>
      </c>
      <c r="F9" s="18">
        <v>0</v>
      </c>
      <c r="G9" s="18">
        <v>0</v>
      </c>
      <c r="H9" s="18">
        <v>0</v>
      </c>
      <c r="I9" s="1">
        <f>SUM(D9:H9)</f>
        <v>32</v>
      </c>
      <c r="J9" s="10" t="s">
        <v>65</v>
      </c>
      <c r="K9" s="11">
        <f>H17</f>
        <v>0</v>
      </c>
      <c r="L9" s="11">
        <f>H16+H10</f>
        <v>0</v>
      </c>
      <c r="M9" s="12" t="s">
        <v>23</v>
      </c>
      <c r="N9" s="19" t="str">
        <f>[1]!WB(K9,"=",L9)</f>
        <v>=</v>
      </c>
    </row>
    <row r="10" spans="2:21" x14ac:dyDescent="0.25">
      <c r="B10" s="1" t="s">
        <v>35</v>
      </c>
      <c r="C10" s="1">
        <v>2</v>
      </c>
      <c r="D10" s="16"/>
      <c r="E10" s="18">
        <v>41</v>
      </c>
      <c r="F10" s="18">
        <v>48</v>
      </c>
      <c r="G10" s="18">
        <v>36</v>
      </c>
      <c r="H10" s="18">
        <v>0</v>
      </c>
      <c r="I10" s="1">
        <f t="shared" ref="I10:I13" si="0">SUM(D10:H10)</f>
        <v>125</v>
      </c>
      <c r="J10" s="10" t="s">
        <v>66</v>
      </c>
      <c r="K10" s="11">
        <f>G18</f>
        <v>36</v>
      </c>
      <c r="L10" s="11">
        <f>G17+G11</f>
        <v>36</v>
      </c>
      <c r="M10" s="12" t="s">
        <v>23</v>
      </c>
      <c r="N10" s="19" t="str">
        <f>[1]!WB(K10,"=",L10)</f>
        <v>=</v>
      </c>
    </row>
    <row r="11" spans="2:21" x14ac:dyDescent="0.25">
      <c r="B11" s="1" t="s">
        <v>36</v>
      </c>
      <c r="C11" s="1">
        <v>3</v>
      </c>
      <c r="D11" s="16"/>
      <c r="E11" s="16"/>
      <c r="F11" s="18">
        <v>0</v>
      </c>
      <c r="G11" s="18">
        <v>0</v>
      </c>
      <c r="H11" s="18">
        <v>0</v>
      </c>
      <c r="I11" s="1">
        <f t="shared" si="0"/>
        <v>0</v>
      </c>
      <c r="J11" s="10" t="s">
        <v>67</v>
      </c>
      <c r="K11" s="11">
        <f>H18</f>
        <v>0</v>
      </c>
      <c r="L11" s="11">
        <f>H17+H11</f>
        <v>0</v>
      </c>
      <c r="M11" s="12" t="s">
        <v>23</v>
      </c>
      <c r="N11" s="19" t="str">
        <f>[1]!WB(K11,"=",L11)</f>
        <v>=</v>
      </c>
    </row>
    <row r="12" spans="2:21" x14ac:dyDescent="0.25">
      <c r="B12" s="1" t="s">
        <v>37</v>
      </c>
      <c r="C12" s="1">
        <v>4</v>
      </c>
      <c r="D12" s="16"/>
      <c r="E12" s="16"/>
      <c r="F12" s="16"/>
      <c r="G12" s="18">
        <v>0</v>
      </c>
      <c r="H12" s="18">
        <v>0</v>
      </c>
      <c r="I12" s="1">
        <f t="shared" si="0"/>
        <v>0</v>
      </c>
      <c r="J12" s="13" t="s">
        <v>68</v>
      </c>
      <c r="K12" s="14">
        <f>H19</f>
        <v>0</v>
      </c>
      <c r="L12" s="14">
        <f>H18+H12</f>
        <v>0</v>
      </c>
      <c r="M12" s="15" t="s">
        <v>23</v>
      </c>
      <c r="N12" s="19" t="str">
        <f>[1]!WB(K12,"=",L12)</f>
        <v>=</v>
      </c>
    </row>
    <row r="13" spans="2:21" x14ac:dyDescent="0.25">
      <c r="B13" s="1" t="s">
        <v>38</v>
      </c>
      <c r="C13" s="1">
        <v>5</v>
      </c>
      <c r="D13" s="16"/>
      <c r="E13" s="16"/>
      <c r="F13" s="16"/>
      <c r="G13" s="16"/>
      <c r="H13" s="18">
        <v>20</v>
      </c>
      <c r="I13" s="1">
        <f t="shared" si="0"/>
        <v>20</v>
      </c>
      <c r="J13" s="7" t="s">
        <v>39</v>
      </c>
      <c r="K13" s="8">
        <f>D6</f>
        <v>32</v>
      </c>
      <c r="L13" s="8">
        <f>0+D9</f>
        <v>32</v>
      </c>
      <c r="M13" s="9" t="s">
        <v>23</v>
      </c>
      <c r="N13" s="19" t="str">
        <f>[1]!WB(K13,"=",L13)</f>
        <v>=</v>
      </c>
    </row>
    <row r="14" spans="2:21" x14ac:dyDescent="0.25">
      <c r="D14" s="1" t="s">
        <v>29</v>
      </c>
      <c r="E14" s="1" t="s">
        <v>30</v>
      </c>
      <c r="F14" s="1" t="s">
        <v>31</v>
      </c>
      <c r="G14" s="1" t="s">
        <v>32</v>
      </c>
      <c r="H14" s="1" t="s">
        <v>33</v>
      </c>
      <c r="J14" s="10" t="s">
        <v>40</v>
      </c>
      <c r="K14" s="11">
        <f>E6</f>
        <v>41</v>
      </c>
      <c r="L14" s="11">
        <f>E16+E10</f>
        <v>41</v>
      </c>
      <c r="M14" s="12" t="s">
        <v>23</v>
      </c>
      <c r="N14" s="19" t="str">
        <f>[1]!WB(K14,"=",L14)</f>
        <v>=</v>
      </c>
    </row>
    <row r="15" spans="2:21" x14ac:dyDescent="0.25">
      <c r="C15" s="1" t="s">
        <v>27</v>
      </c>
      <c r="D15" s="1">
        <v>1</v>
      </c>
      <c r="E15" s="1">
        <v>2</v>
      </c>
      <c r="F15" s="1">
        <v>3</v>
      </c>
      <c r="G15" s="1">
        <v>4</v>
      </c>
      <c r="H15" s="1">
        <v>5</v>
      </c>
      <c r="I15" s="1" t="s">
        <v>28</v>
      </c>
      <c r="J15" s="10" t="s">
        <v>41</v>
      </c>
      <c r="K15" s="11">
        <f>F6</f>
        <v>48</v>
      </c>
      <c r="L15" s="11">
        <f>F17+F11</f>
        <v>48</v>
      </c>
      <c r="M15" s="12" t="s">
        <v>23</v>
      </c>
      <c r="N15" s="19" t="str">
        <f>[1]!WB(K15,"=",L15)</f>
        <v>=</v>
      </c>
    </row>
    <row r="16" spans="2:21" x14ac:dyDescent="0.25">
      <c r="B16" s="1" t="s">
        <v>34</v>
      </c>
      <c r="C16" s="1">
        <v>1</v>
      </c>
      <c r="D16" s="16"/>
      <c r="E16" s="18">
        <v>0</v>
      </c>
      <c r="F16" s="18">
        <v>0</v>
      </c>
      <c r="G16" s="18">
        <v>0</v>
      </c>
      <c r="H16" s="18">
        <v>0</v>
      </c>
      <c r="I16" s="1">
        <f>SUM(D16:H16)</f>
        <v>0</v>
      </c>
      <c r="J16" s="10" t="s">
        <v>42</v>
      </c>
      <c r="K16" s="11">
        <f>G6</f>
        <v>36</v>
      </c>
      <c r="L16" s="11">
        <f>G18+G12</f>
        <v>36</v>
      </c>
      <c r="M16" s="12" t="s">
        <v>23</v>
      </c>
      <c r="N16" s="19" t="str">
        <f>[1]!WB(K16,"=",L16)</f>
        <v>=</v>
      </c>
    </row>
    <row r="17" spans="2:14" x14ac:dyDescent="0.25">
      <c r="B17" s="1" t="s">
        <v>35</v>
      </c>
      <c r="C17" s="1">
        <v>2</v>
      </c>
      <c r="D17" s="16"/>
      <c r="E17" s="16"/>
      <c r="F17" s="18">
        <v>48</v>
      </c>
      <c r="G17" s="18">
        <v>36</v>
      </c>
      <c r="H17" s="18">
        <v>0</v>
      </c>
      <c r="I17" s="1">
        <f t="shared" ref="I17:I20" si="1">SUM(D17:H17)</f>
        <v>84</v>
      </c>
      <c r="J17" s="13" t="s">
        <v>43</v>
      </c>
      <c r="K17" s="14">
        <f>H6</f>
        <v>20</v>
      </c>
      <c r="L17" s="14">
        <f>H19+H13</f>
        <v>20</v>
      </c>
      <c r="M17" s="15" t="s">
        <v>23</v>
      </c>
      <c r="N17" s="19" t="str">
        <f>[1]!WB(K17,"=",L17)</f>
        <v>=</v>
      </c>
    </row>
    <row r="18" spans="2:14" x14ac:dyDescent="0.25">
      <c r="B18" s="1" t="s">
        <v>36</v>
      </c>
      <c r="C18" s="1">
        <v>3</v>
      </c>
      <c r="D18" s="16"/>
      <c r="E18" s="16"/>
      <c r="F18" s="16"/>
      <c r="G18" s="18">
        <v>36</v>
      </c>
      <c r="H18" s="18">
        <v>0</v>
      </c>
      <c r="I18" s="1">
        <f t="shared" si="1"/>
        <v>36</v>
      </c>
      <c r="J18" s="7" t="s">
        <v>44</v>
      </c>
      <c r="K18" s="8">
        <f>D9</f>
        <v>32</v>
      </c>
      <c r="L18" s="8">
        <f>D6*D22</f>
        <v>32</v>
      </c>
      <c r="M18" s="9" t="s">
        <v>24</v>
      </c>
      <c r="N18" s="19" t="str">
        <f>[1]!WB(K18,"&lt;=",L18)</f>
        <v>=&lt;=</v>
      </c>
    </row>
    <row r="19" spans="2:14" x14ac:dyDescent="0.25">
      <c r="B19" s="1" t="s">
        <v>37</v>
      </c>
      <c r="C19" s="1">
        <v>4</v>
      </c>
      <c r="D19" s="16"/>
      <c r="E19" s="16"/>
      <c r="F19" s="16"/>
      <c r="G19" s="16"/>
      <c r="H19" s="18">
        <v>0</v>
      </c>
      <c r="I19" s="1">
        <f t="shared" si="1"/>
        <v>0</v>
      </c>
      <c r="J19" s="10" t="s">
        <v>45</v>
      </c>
      <c r="K19" s="11">
        <f>E9</f>
        <v>0</v>
      </c>
      <c r="L19" s="11">
        <f>E6*D22</f>
        <v>41</v>
      </c>
      <c r="M19" s="12" t="s">
        <v>24</v>
      </c>
      <c r="N19" s="19" t="str">
        <f>[1]!WB(K19,"&lt;=",L19)</f>
        <v>&lt;=</v>
      </c>
    </row>
    <row r="20" spans="2:14" x14ac:dyDescent="0.25">
      <c r="B20" s="1" t="s">
        <v>38</v>
      </c>
      <c r="C20" s="1">
        <v>5</v>
      </c>
      <c r="D20" s="16"/>
      <c r="E20" s="16"/>
      <c r="F20" s="16"/>
      <c r="G20" s="16"/>
      <c r="H20" s="16"/>
      <c r="I20" s="1">
        <f t="shared" si="1"/>
        <v>0</v>
      </c>
      <c r="J20" s="10" t="s">
        <v>46</v>
      </c>
      <c r="K20" s="11">
        <f>F9</f>
        <v>0</v>
      </c>
      <c r="L20" s="11">
        <f>F6*D22</f>
        <v>48</v>
      </c>
      <c r="M20" s="12" t="s">
        <v>24</v>
      </c>
      <c r="N20" s="19" t="str">
        <f>[1]!WB(K20,"&lt;=",L20)</f>
        <v>&lt;=</v>
      </c>
    </row>
    <row r="21" spans="2:14" x14ac:dyDescent="0.25">
      <c r="J21" s="10" t="s">
        <v>47</v>
      </c>
      <c r="K21" s="11">
        <f>G9</f>
        <v>0</v>
      </c>
      <c r="L21" s="11">
        <f>G6*D22</f>
        <v>36</v>
      </c>
      <c r="M21" s="12" t="s">
        <v>24</v>
      </c>
      <c r="N21" s="19" t="str">
        <f>[1]!WB(K21,"&lt;=",L21)</f>
        <v>&lt;=</v>
      </c>
    </row>
    <row r="22" spans="2:14" x14ac:dyDescent="0.25">
      <c r="C22" s="1" t="s">
        <v>7</v>
      </c>
      <c r="D22" s="18">
        <v>1</v>
      </c>
      <c r="E22" s="18">
        <v>1</v>
      </c>
      <c r="F22" s="18">
        <v>0</v>
      </c>
      <c r="G22" s="18">
        <v>0</v>
      </c>
      <c r="H22" s="18">
        <v>1</v>
      </c>
      <c r="J22" s="10" t="s">
        <v>48</v>
      </c>
      <c r="K22" s="11">
        <f>H9</f>
        <v>0</v>
      </c>
      <c r="L22" s="11">
        <f>H6*D22</f>
        <v>20</v>
      </c>
      <c r="M22" s="12" t="s">
        <v>24</v>
      </c>
      <c r="N22" s="19" t="str">
        <f>[1]!WB(K22,"&lt;=",L22)</f>
        <v>&lt;=</v>
      </c>
    </row>
    <row r="23" spans="2:14" x14ac:dyDescent="0.25">
      <c r="J23" s="10" t="s">
        <v>52</v>
      </c>
      <c r="K23" s="11">
        <f>E10</f>
        <v>41</v>
      </c>
      <c r="L23" s="11">
        <f>E6*E22</f>
        <v>41</v>
      </c>
      <c r="M23" s="12" t="s">
        <v>24</v>
      </c>
      <c r="N23" s="19" t="str">
        <f>[1]!WB(K23,"&lt;=",L23)</f>
        <v>=&lt;=</v>
      </c>
    </row>
    <row r="24" spans="2:14" x14ac:dyDescent="0.25">
      <c r="C24" s="1" t="s">
        <v>9</v>
      </c>
      <c r="D24" s="25">
        <f>D3*I9+E3*I10+F3*I11+G3*I12+H3*I13+D4*I16+E4*I17+F4*I18+G4*I19+H4*I20+SUMPRODUCT(D5:H5,D22:H22)</f>
        <v>781</v>
      </c>
      <c r="J24" s="10" t="s">
        <v>55</v>
      </c>
      <c r="K24" s="11">
        <f>F10</f>
        <v>48</v>
      </c>
      <c r="L24" s="11">
        <f>F6*E22</f>
        <v>48</v>
      </c>
      <c r="M24" s="12" t="s">
        <v>24</v>
      </c>
      <c r="N24" s="19" t="str">
        <f>[1]!WB(K24,"&lt;=",L24)</f>
        <v>=&lt;=</v>
      </c>
    </row>
    <row r="25" spans="2:14" x14ac:dyDescent="0.25">
      <c r="J25" s="10" t="s">
        <v>56</v>
      </c>
      <c r="K25" s="11">
        <f>G10</f>
        <v>36</v>
      </c>
      <c r="L25" s="11">
        <f>G6*E22</f>
        <v>36</v>
      </c>
      <c r="M25" s="12" t="s">
        <v>24</v>
      </c>
      <c r="N25" s="19" t="str">
        <f>[1]!WB(K25,"&lt;=",L25)</f>
        <v>=&lt;=</v>
      </c>
    </row>
    <row r="26" spans="2:14" x14ac:dyDescent="0.25">
      <c r="J26" s="10" t="s">
        <v>49</v>
      </c>
      <c r="K26" s="11">
        <f>H10</f>
        <v>0</v>
      </c>
      <c r="L26" s="11">
        <f>H6*E22</f>
        <v>20</v>
      </c>
      <c r="M26" s="12" t="s">
        <v>24</v>
      </c>
      <c r="N26" s="19" t="str">
        <f>[1]!WB(K26,"&lt;=",L26)</f>
        <v>&lt;=</v>
      </c>
    </row>
    <row r="27" spans="2:14" x14ac:dyDescent="0.25">
      <c r="J27" s="10" t="s">
        <v>53</v>
      </c>
      <c r="K27" s="11">
        <f>F11</f>
        <v>0</v>
      </c>
      <c r="L27" s="11">
        <f>F6*F22</f>
        <v>0</v>
      </c>
      <c r="M27" s="12" t="s">
        <v>24</v>
      </c>
      <c r="N27" s="19" t="str">
        <f>[1]!WB(K27,"&lt;=",L27)</f>
        <v>=&lt;=</v>
      </c>
    </row>
    <row r="28" spans="2:14" x14ac:dyDescent="0.25">
      <c r="J28" s="10" t="s">
        <v>57</v>
      </c>
      <c r="K28" s="11">
        <f>G11</f>
        <v>0</v>
      </c>
      <c r="L28" s="11">
        <f>G6*F22</f>
        <v>0</v>
      </c>
      <c r="M28" s="12" t="s">
        <v>24</v>
      </c>
      <c r="N28" s="19" t="str">
        <f>[1]!WB(K28,"&lt;=",L28)</f>
        <v>=&lt;=</v>
      </c>
    </row>
    <row r="29" spans="2:14" x14ac:dyDescent="0.25">
      <c r="J29" s="10" t="s">
        <v>50</v>
      </c>
      <c r="K29" s="11">
        <f>H11</f>
        <v>0</v>
      </c>
      <c r="L29" s="11">
        <f>H6*F22</f>
        <v>0</v>
      </c>
      <c r="M29" s="12" t="s">
        <v>24</v>
      </c>
      <c r="N29" s="19" t="str">
        <f>[1]!WB(K29,"&lt;=",L29)</f>
        <v>=&lt;=</v>
      </c>
    </row>
    <row r="30" spans="2:14" x14ac:dyDescent="0.25">
      <c r="J30" s="10" t="s">
        <v>54</v>
      </c>
      <c r="K30" s="11">
        <f>G12</f>
        <v>0</v>
      </c>
      <c r="L30" s="11">
        <f>G6*G22</f>
        <v>0</v>
      </c>
      <c r="M30" s="12" t="s">
        <v>24</v>
      </c>
      <c r="N30" s="19" t="str">
        <f>[1]!WB(K30,"&lt;=",L30)</f>
        <v>=&lt;=</v>
      </c>
    </row>
    <row r="31" spans="2:14" x14ac:dyDescent="0.25">
      <c r="J31" s="10" t="s">
        <v>51</v>
      </c>
      <c r="K31" s="11">
        <f>H12</f>
        <v>0</v>
      </c>
      <c r="L31" s="11">
        <f>H6*G22</f>
        <v>0</v>
      </c>
      <c r="M31" s="12" t="s">
        <v>24</v>
      </c>
      <c r="N31" s="19" t="str">
        <f>[1]!WB(K31,"&lt;=",L31)</f>
        <v>=&lt;=</v>
      </c>
    </row>
    <row r="32" spans="2:14" x14ac:dyDescent="0.25">
      <c r="J32" s="13" t="s">
        <v>58</v>
      </c>
      <c r="K32" s="14">
        <f>H13</f>
        <v>20</v>
      </c>
      <c r="L32" s="14">
        <f>H6*H22</f>
        <v>20</v>
      </c>
      <c r="M32" s="15" t="s">
        <v>24</v>
      </c>
      <c r="N32" s="19" t="str">
        <f>[1]!WB(K32,"&lt;=",L32)</f>
        <v>=&lt;=</v>
      </c>
    </row>
  </sheetData>
  <pageMargins left="0.7" right="0.7" top="0.75" bottom="0.75" header="0.3" footer="0.3"/>
  <ignoredErrors>
    <ignoredError sqref="I9:I20" formulaRange="1"/>
    <ignoredError sqref="D24 N3:N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WB! Status</vt:lpstr>
      <vt:lpstr>Formulación 1</vt:lpstr>
      <vt:lpstr>Formulación 2</vt:lpstr>
      <vt:lpstr>WBMIN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cp:lastModifiedBy>Francisco</cp:lastModifiedBy>
  <dcterms:created xsi:type="dcterms:W3CDTF">2016-06-08T23:29:06Z</dcterms:created>
  <dcterms:modified xsi:type="dcterms:W3CDTF">2016-08-17T19:34:34Z</dcterms:modified>
</cp:coreProperties>
</file>